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14370" windowHeight="7530" tabRatio="714"/>
  </bookViews>
  <sheets>
    <sheet name="Паспорт ПРОГРАММЫ" sheetId="7" r:id="rId1"/>
    <sheet name="Паспорт ПП" sheetId="1" r:id="rId2"/>
    <sheet name="Результаты" sheetId="3" r:id="rId3"/>
    <sheet name="Обоснование Финансовых ресурсов" sheetId="4" r:id="rId4"/>
    <sheet name="Перечень Мероприятий" sheetId="6" r:id="rId5"/>
    <sheet name="Приложения по Озеленение" sheetId="8" r:id="rId6"/>
  </sheets>
  <externalReferences>
    <externalReference r:id="rId7"/>
  </externalReferences>
  <definedNames>
    <definedName name="firewood" localSheetId="2">Результаты!#REF!</definedName>
  </definedNames>
  <calcPr calcId="152511"/>
</workbook>
</file>

<file path=xl/calcChain.xml><?xml version="1.0" encoding="utf-8"?>
<calcChain xmlns="http://schemas.openxmlformats.org/spreadsheetml/2006/main">
  <c r="G81" i="6" l="1"/>
  <c r="D48" i="4"/>
  <c r="I41" i="6" l="1"/>
  <c r="J41" i="6"/>
  <c r="K41" i="6"/>
  <c r="L41" i="6"/>
  <c r="I40" i="6"/>
  <c r="J40" i="6"/>
  <c r="K40" i="6"/>
  <c r="J39" i="6"/>
  <c r="K39" i="6"/>
  <c r="L39" i="6"/>
  <c r="L40" i="6" s="1"/>
  <c r="I39" i="6"/>
  <c r="G38" i="6"/>
  <c r="G37" i="6"/>
  <c r="H21" i="6"/>
  <c r="I15" i="1"/>
  <c r="I14" i="1"/>
  <c r="E30" i="4"/>
  <c r="F14" i="1" s="1"/>
  <c r="F30" i="4"/>
  <c r="G14" i="1" s="1"/>
  <c r="G30" i="4"/>
  <c r="H14" i="1" s="1"/>
  <c r="H30" i="4"/>
  <c r="E29" i="4"/>
  <c r="F15" i="1" s="1"/>
  <c r="F29" i="4"/>
  <c r="G15" i="1" s="1"/>
  <c r="G29" i="4"/>
  <c r="H15" i="1" s="1"/>
  <c r="H29" i="4"/>
  <c r="D29" i="4" l="1"/>
  <c r="E15" i="1" s="1"/>
  <c r="D17" i="4"/>
  <c r="C56" i="3" s="1"/>
  <c r="J15" i="1" l="1"/>
  <c r="H15" i="3"/>
  <c r="I15" i="3" s="1"/>
  <c r="J15" i="3" s="1"/>
  <c r="K15" i="3" s="1"/>
  <c r="L15" i="3" s="1"/>
  <c r="F86" i="6" l="1"/>
  <c r="I85" i="6"/>
  <c r="J85" i="6"/>
  <c r="K85" i="6"/>
  <c r="L85" i="6"/>
  <c r="F85" i="6"/>
  <c r="I83" i="6"/>
  <c r="J83" i="6"/>
  <c r="K83" i="6"/>
  <c r="L83" i="6"/>
  <c r="F83" i="6"/>
  <c r="I82" i="6"/>
  <c r="J82" i="6"/>
  <c r="K82" i="6"/>
  <c r="L82" i="6"/>
  <c r="F82" i="6"/>
  <c r="H76" i="6"/>
  <c r="G76" i="6" s="1"/>
  <c r="H77" i="6"/>
  <c r="H83" i="6" s="1"/>
  <c r="H78" i="6"/>
  <c r="G78" i="6" s="1"/>
  <c r="G86" i="6" s="1"/>
  <c r="H75" i="6"/>
  <c r="H85" i="6" s="1"/>
  <c r="D51" i="4"/>
  <c r="D50" i="4"/>
  <c r="D49" i="4"/>
  <c r="D45" i="4"/>
  <c r="G75" i="6" l="1"/>
  <c r="G85" i="6" s="1"/>
  <c r="H79" i="6"/>
  <c r="H82" i="6" s="1"/>
  <c r="G77" i="6"/>
  <c r="H86" i="6"/>
  <c r="K14" i="3"/>
  <c r="L14" i="3" s="1"/>
  <c r="J14" i="3"/>
  <c r="G79" i="6" l="1"/>
  <c r="K56" i="3"/>
  <c r="L56" i="3" s="1"/>
  <c r="K54" i="3"/>
  <c r="L54" i="3" s="1"/>
  <c r="D61" i="3"/>
  <c r="C61" i="3"/>
  <c r="C60" i="3"/>
  <c r="C57" i="3"/>
  <c r="C55" i="3"/>
  <c r="C54" i="3"/>
  <c r="C94" i="3"/>
  <c r="E65" i="1" l="1"/>
  <c r="C18" i="7" s="1"/>
  <c r="G80" i="6"/>
  <c r="G83" i="6" s="1"/>
  <c r="G84" i="6"/>
  <c r="H41" i="6"/>
  <c r="F41" i="6"/>
  <c r="G48" i="4"/>
  <c r="H65" i="1" s="1"/>
  <c r="F18" i="7" s="1"/>
  <c r="H48" i="4"/>
  <c r="I65" i="1" s="1"/>
  <c r="G18" i="7" s="1"/>
  <c r="F48" i="4"/>
  <c r="G65" i="1" s="1"/>
  <c r="E18" i="7" s="1"/>
  <c r="E48" i="4"/>
  <c r="E52" i="4" s="1"/>
  <c r="D52" i="4"/>
  <c r="F31" i="4"/>
  <c r="E31" i="4"/>
  <c r="D30" i="4"/>
  <c r="E14" i="1" s="1"/>
  <c r="J14" i="1" s="1"/>
  <c r="G82" i="6" l="1"/>
  <c r="G31" i="4"/>
  <c r="D31" i="4"/>
  <c r="H31" i="4"/>
  <c r="G52" i="4"/>
  <c r="H52" i="4"/>
  <c r="F52" i="4"/>
  <c r="F65" i="1"/>
  <c r="H34" i="6"/>
  <c r="H39" i="6" s="1"/>
  <c r="J65" i="1" l="1"/>
  <c r="D18" i="7"/>
  <c r="D21" i="7"/>
  <c r="E21" i="7"/>
  <c r="F21" i="7"/>
  <c r="G21" i="7"/>
  <c r="C21" i="7"/>
  <c r="D20" i="7"/>
  <c r="E20" i="7"/>
  <c r="F20" i="7"/>
  <c r="G20" i="7"/>
  <c r="C20" i="7"/>
  <c r="G13" i="1"/>
  <c r="H13" i="1"/>
  <c r="I13" i="1"/>
  <c r="C19" i="7"/>
  <c r="F13" i="1" l="1"/>
  <c r="D455" i="8" l="1"/>
  <c r="G36" i="6"/>
  <c r="G35" i="6"/>
  <c r="G32" i="6"/>
  <c r="G31" i="6"/>
  <c r="G24" i="6"/>
  <c r="G16" i="6"/>
  <c r="H40" i="6"/>
  <c r="F39" i="6"/>
  <c r="F40" i="6" s="1"/>
  <c r="G34" i="6"/>
  <c r="G33" i="6"/>
  <c r="G30" i="6"/>
  <c r="G29" i="6"/>
  <c r="G28" i="6"/>
  <c r="G27" i="6"/>
  <c r="G26" i="6"/>
  <c r="G25" i="6"/>
  <c r="G23" i="6"/>
  <c r="G22" i="6"/>
  <c r="G21" i="6"/>
  <c r="G20" i="6"/>
  <c r="G19" i="6"/>
  <c r="G18" i="6"/>
  <c r="G17" i="6"/>
  <c r="G15" i="6"/>
  <c r="G13" i="6"/>
  <c r="G12" i="6"/>
  <c r="G11" i="6"/>
  <c r="G10" i="6"/>
  <c r="G9" i="6"/>
  <c r="G41" i="6" l="1"/>
  <c r="E13" i="1"/>
  <c r="G39" i="6"/>
  <c r="G40" i="6" s="1"/>
  <c r="B21" i="7" l="1"/>
  <c r="B20" i="7"/>
  <c r="B19" i="7"/>
  <c r="B18" i="7" l="1"/>
  <c r="J64" i="1" l="1"/>
  <c r="J63" i="1"/>
  <c r="J62" i="1"/>
  <c r="I61" i="1"/>
  <c r="H61" i="1"/>
  <c r="G61" i="1"/>
  <c r="F61" i="1"/>
  <c r="E61" i="1"/>
  <c r="J61" i="1" l="1"/>
  <c r="J13" i="1" l="1"/>
</calcChain>
</file>

<file path=xl/sharedStrings.xml><?xml version="1.0" encoding="utf-8"?>
<sst xmlns="http://schemas.openxmlformats.org/spreadsheetml/2006/main" count="1882" uniqueCount="1228">
  <si>
    <t>Наименование подпрограммы</t>
  </si>
  <si>
    <t>Капитальный ремонт объектов жилищно-коммунального хозяйства, находящихся в муниципальной собственности</t>
  </si>
  <si>
    <t>Цель подпрограммы</t>
  </si>
  <si>
    <t>Обеспечение комфортных условий проживания, повышение качества и условий жизни населения, проведение своевременного ремонта общедомового имущества. Повышение безопасной эксплуатации водонагревательных колонок, газового оборудования, предотвращения несанкционированных действий на внутренних газопроводах и дальнейшего переоснащения основных фондов внутридомового газоснабжения.</t>
  </si>
  <si>
    <t>Муниципальный заказчик</t>
  </si>
  <si>
    <t>Администрация города Реутов Московской области</t>
  </si>
  <si>
    <t>Задачи подпрограммы</t>
  </si>
  <si>
    <t>Сроки реализации подпрограммы</t>
  </si>
  <si>
    <t>2015-2019 годы</t>
  </si>
  <si>
    <t xml:space="preserve">Источники финансирования подпрограммы по годам реализации и главным распорядителям бюджетных средств, в том числе по годам </t>
  </si>
  <si>
    <t>Главный распорядитель бюджетных средств</t>
  </si>
  <si>
    <t>Источник финансирования</t>
  </si>
  <si>
    <t>Расходы (тыс. рублей)</t>
  </si>
  <si>
    <t>2015 год</t>
  </si>
  <si>
    <t>2016 год</t>
  </si>
  <si>
    <t>2017 год</t>
  </si>
  <si>
    <t>2018 год</t>
  </si>
  <si>
    <t>2019 год</t>
  </si>
  <si>
    <t>Итого:</t>
  </si>
  <si>
    <t>Планируемые результаты реализации подпрограммы</t>
  </si>
  <si>
    <t>Всего:</t>
  </si>
  <si>
    <t>Средства бюджета Московской области</t>
  </si>
  <si>
    <t>Средства бюджета городского округа Реутов Московской области</t>
  </si>
  <si>
    <t>№п/п</t>
  </si>
  <si>
    <t>Задачи,направленные на достижение цели</t>
  </si>
  <si>
    <t>Бюджет городского округа Реутов</t>
  </si>
  <si>
    <t>Другие источники</t>
  </si>
  <si>
    <t>Количественные и/или качественные целевые показатели, характеризующие достижение целей и решение задач</t>
  </si>
  <si>
    <t>Единица измерения</t>
  </si>
  <si>
    <t>Базовое значение показателя (на начало реализации подпрограммы)</t>
  </si>
  <si>
    <t>Планируемое значение показателя по годам реализации</t>
  </si>
  <si>
    <t>Планируемый объем финансирования на пешение данной задачи (тыс. руб.)</t>
  </si>
  <si>
    <t>Министерство Жилищно-коммунального хозяйства Московской области</t>
  </si>
  <si>
    <t>Фонд содействия Реформированию жилищно-коммунального хозяйства</t>
  </si>
  <si>
    <t>-</t>
  </si>
  <si>
    <t>Определение технического состояния газоиспользующего оборудования в  муниципальных квартирах города, его замена при необходимости</t>
  </si>
  <si>
    <t>%</t>
  </si>
  <si>
    <t>Проведение  капитального ремонта в объемах, обеспечивающих приведение многоквартирного дома в надлежащее техническое состояние</t>
  </si>
  <si>
    <t>Обеспечение перечисления взносов в адрес Фонда капитального ремонта Московской области за жилые и нежилые помещения, находящиеся в муниципальной собственности</t>
  </si>
  <si>
    <t>Штук</t>
  </si>
  <si>
    <t>Расчет необходимых финансовых ресурсов на реализацию мероприятия</t>
  </si>
  <si>
    <t>Общий объем финансовых ресурсов, необходимый для реализации мероприятия, в том числе по годам:</t>
  </si>
  <si>
    <t>Осуществление перечисления бюджетных средств в адрес Фонда капитального ремонта Московской области на капитальный ремонт общего имущества в МКД, находящегося в муниципальной собственности</t>
  </si>
  <si>
    <t xml:space="preserve">2015 год: 262 000 кв.м.*7,80 руб.*12 мес.
2016 год: 24 523 200,00 руб.*1,0641
2017 год: 26 095 137,12 руб.*1,0641 
2018 год: 27 967 835,41 руб.*1,0641 
2019 год: 29 547 753,66 руб.*1,0641 </t>
  </si>
  <si>
    <t>Эксплуатационные расходы, возникающие в результате реализации мероприятия</t>
  </si>
  <si>
    <t>Произвести ремонт общедомового имущества в соответствии с краткосрочным планом, утвержденным на очередной год</t>
  </si>
  <si>
    <t xml:space="preserve">Произвести замену вышедшего из строя газоиспользующего оборудования в муниципальных квартирах </t>
  </si>
  <si>
    <t>Примечание: ПГ - газовые плиты
ВПГ - газовые водонагреватели.
Цены на обрудование взяты, исходя из Территориальных единичных расценок Московской области на само оборудование и на его установку в 2014 году.</t>
  </si>
  <si>
    <t xml:space="preserve">Определяется в соответствии с Постановлениями Правительства Московской области:
1) от 27.12.2013 года № 1188/58 "Об утверждении Региональной Программы "Проведение капитального ремонта общего имущества в многоквартирных домах, расположенных на территории Московской области, на 2014-2038 годы",
2) от 27.12.2013 года № 1187/58 "Об утверждении Порядка использования критериев очередности проведения капитального ремонта общего имущества в многоквартирных домах, расположенных на территории Московской области",
3) от 12.08.2014 №626/31 "О дополнении перечня услуг и (или) работ по капитальному ремонту общего имущества в многоквартирном доме и внесении изменений в предельную стоимость услуг и (или) работ по капитальному ремонту общего имущества в многоквартирных домах, расположенных на территории Московской области".
4) Адресный перечень МКД и видов работ с расчетами утверждается Постановлением Главы города Реутов ежегодно.
</t>
  </si>
  <si>
    <t>Мероприятия по реализации подпрограммы</t>
  </si>
  <si>
    <t>Источники финансирования</t>
  </si>
  <si>
    <t>Срок исполнения мероприятия</t>
  </si>
  <si>
    <t>Объем финансирования мероприятия в текущем финансовом году (тыс. руб.)</t>
  </si>
  <si>
    <t>Всего (тыс.руб.)</t>
  </si>
  <si>
    <t>Объем финансирования по годам (тыс. руб.)</t>
  </si>
  <si>
    <t>Ответственный за исполнение мероприятия подпрограммы</t>
  </si>
  <si>
    <t>Результаты выполнения мероприятия подпрограммы</t>
  </si>
  <si>
    <t>Перечень стандартных процедур, обеспечивающих выполнение меропритяия, с указанием предельных сроков их исполнения</t>
  </si>
  <si>
    <t>Сверка площадей муниципальной собственности, своевременное перечисление взносов на капитальный ремонт общего имущества в МКД, в соответствии с положениями Жилищного кодекса Российской Федерации</t>
  </si>
  <si>
    <t>31.12.2038 (Постановление Правительства Московской области от 01.07.2012 года "Об утверждении Региональной программы капитального ремонта общего имущества в многоквартирных домах, расположенных на территории Московской области на 2014-2038 годы")</t>
  </si>
  <si>
    <t>Обеспечение перечисления взносов на капитальный ремонт общего имущества в МКД, за муниципальную собственность в размере 100%.</t>
  </si>
  <si>
    <t>Своевременное представление в Министерство Строительного комплекса перечня МКД, подлежащим включению в краткосрочный План реализации региональной Программы на очередной год, выпуск Постановления Главы города Реутов с адресным перечнем МКД, видами, объемами работ, стоимостном выражении, в разрезе источников финансирования.</t>
  </si>
  <si>
    <t>Выполнение работ по капитальному ремонту во всех МКД запланированных на очередной год</t>
  </si>
  <si>
    <t>Произвести замену вышедшего из строя газоиспользующего оборудования в муниципальных квартирах</t>
  </si>
  <si>
    <t>Прием заявлений от населения городского округа Реутов, проживающего в муниципальном жилом фонде, с соответствующими предписаниями газовой службы, произведение сверки с данными Комитета по Управлению муниципальным имуществом Администрации города Реутов, включение в план установки газового оборудования.</t>
  </si>
  <si>
    <t>Замена газового оборудования в объемах, предусмотренных муниципальной подпрограммой, в относительном показателе 100%</t>
  </si>
  <si>
    <t>Наименование муниципальной программы</t>
  </si>
  <si>
    <t>Цели муниципальной программы</t>
  </si>
  <si>
    <t>Обеспечение комфортных условий проживания, повышение качества и условий жизни населения на территории городского округа Реутов</t>
  </si>
  <si>
    <t>Задачи муниципальной программы</t>
  </si>
  <si>
    <t>Координатор муниципальной программы</t>
  </si>
  <si>
    <t>Муниципальный заказчик муниципальной программы</t>
  </si>
  <si>
    <t>Перечень подпрограмм</t>
  </si>
  <si>
    <t>Источники финансирования муниципальной программы, в том числе по годам</t>
  </si>
  <si>
    <t>Средства бюджета городского округа Реутов</t>
  </si>
  <si>
    <t>Средства Фонда по содействию реформирования ЖКХ</t>
  </si>
  <si>
    <t>Благоустройство</t>
  </si>
  <si>
    <t>м2</t>
  </si>
  <si>
    <t>штук</t>
  </si>
  <si>
    <t>Посадка деревьев и кустарников</t>
  </si>
  <si>
    <t>20/100</t>
  </si>
  <si>
    <t>0</t>
  </si>
  <si>
    <t>Установка элементов новогодней символики (новогодних елей)</t>
  </si>
  <si>
    <t>5</t>
  </si>
  <si>
    <t>ПРЕДСТАВЛЕНИЕ ОБОСНОВАНИЯ ФИНАНСОВЫХ РЕСУРСОВ, НЕОБХОДИМЫХ ДЛЯ РЕАЛИЗАЦИИ МЕРОПРИЯТИЙ ПОДПРОГРПММЫ "БЛАГОУСТРОЙСТВО"</t>
  </si>
  <si>
    <t>Наиманование мероприятия подпрограммы</t>
  </si>
  <si>
    <t>Наименование мероприятия подпрограммы</t>
  </si>
  <si>
    <t xml:space="preserve">Содержание газонов           </t>
  </si>
  <si>
    <t xml:space="preserve">Содержание тротуаров  и дорожно-тропиночной сети         </t>
  </si>
  <si>
    <t>Содержание площадей</t>
  </si>
  <si>
    <t>Техническое обслуживание  и ремонт «Вечного огня» на Мемориальном комплексе в память погибших</t>
  </si>
  <si>
    <t>Техническое обслуживание и ремонт фонтана</t>
  </si>
  <si>
    <t>Благоустройство Городского парка</t>
  </si>
  <si>
    <t xml:space="preserve">Благоустройство и ремонт пешеходных тоннелей </t>
  </si>
  <si>
    <t>Благоустройство территорий воинских захоронений</t>
  </si>
  <si>
    <t>Содержание и устройство катков</t>
  </si>
  <si>
    <t>Содержание зеленых насаждений, кустарника и деревьев, включая посадку</t>
  </si>
  <si>
    <t>Содержание цветников с однолетними и многолетними растениями</t>
  </si>
  <si>
    <t>Содержание  и установка вертикального озеленения</t>
  </si>
  <si>
    <t xml:space="preserve">Устройство  и уборка новогодней символики  </t>
  </si>
  <si>
    <t>Ремонт и установка заборов и ограждений</t>
  </si>
  <si>
    <t>Санитарно-экологические работы</t>
  </si>
  <si>
    <t>Все расчеты произведены на основании локального сметнго расчета по ГЭСНПиТЕР, в том числе ГЭСНПиТЕР -2001 -68 «Благоустройство»; ГЭСНПиТЕР-2001–47 «Озеленение. Защитные лесонасаждения"</t>
  </si>
  <si>
    <t>Уборка мусора и листвы с газонов  в течение года, прополка выкашивание, полив в летний период; восстановление газонного покрытия</t>
  </si>
  <si>
    <t xml:space="preserve">Бюджет городского округа Реутов                     </t>
  </si>
  <si>
    <t>2015-2019</t>
  </si>
  <si>
    <t>Устройство дорожно тропиночной сети</t>
  </si>
  <si>
    <t>Уборка мусора и снега с площадей города в течение года</t>
  </si>
  <si>
    <t xml:space="preserve">Бюджет городского округа  Реутов                    </t>
  </si>
  <si>
    <t>Техническое обслуживание в течение года газопровода, сооружений на нем и газового оборудования на объекте «Вечный огонь», включая</t>
  </si>
  <si>
    <t>транспортировку,  поставку газа и регулярную уборку Мемориала</t>
  </si>
  <si>
    <t>Консервация и расконсервация фонтана, ремонт, отпуск воды в течение года</t>
  </si>
  <si>
    <t>Работы по благоустройству  в Городском парке, включая покраску ограждений и МАФ, замену светильников, замену ограждений и прочее</t>
  </si>
  <si>
    <t>Регулярная уборка  мусора, очистка стен и потолка от грязи</t>
  </si>
  <si>
    <t>Работы по благоустройству, включая покраску и ремонт</t>
  </si>
  <si>
    <t>Заливка катков, уборка снега с поверхности катков механизированным способом и вручную, устройство новых катков в зимний период</t>
  </si>
  <si>
    <t xml:space="preserve">Устройство катков </t>
  </si>
  <si>
    <t>Приобретение и установка детских, спортивных площадок, площадок для выгула собак и малых архитектурных форм, устройство покрытий, покраска и ремонт в течение года</t>
  </si>
  <si>
    <t>Установка детских, спортивных площадок, малых архитектурных форм</t>
  </si>
  <si>
    <t>Приобретение и установка детских, спортивных площадок, малых архитектурных форм, устройство покрытий</t>
  </si>
  <si>
    <t>Бюджет Московской области</t>
  </si>
  <si>
    <t>Побелка, вырезка сухих ветвей, формовочная обрезка, удаление дикой поросли, включая посадку новых деревьев и кустарников в течение года</t>
  </si>
  <si>
    <t>Уход за цветниками (полив, прополка, рыхление), украшение декоративной щепой, включая устройство новых цветников  в течение года</t>
  </si>
  <si>
    <t>Устройство цветников с однолетними и многолетними растениями</t>
  </si>
  <si>
    <t>Уборка  и установка кашпо, замена изношенных,  приобретение и установка новых элементов вертикального озеленения, новых топиарных фигур и уход за существующими в течение года</t>
  </si>
  <si>
    <t>Установка вертикального озеленения (кашпо и конструкции)</t>
  </si>
  <si>
    <t>Демонтаж и монтаж искусственных елей, елочных украшений и комплектующих, включая установку новых елей</t>
  </si>
  <si>
    <t xml:space="preserve">Замена изношенных ограждений и заборов в течение года </t>
  </si>
  <si>
    <t>Отлов бродячих животных в течение года</t>
  </si>
  <si>
    <t xml:space="preserve">Содержание уличного и праздничного освещения , включая восстановление, эксплуатацию и строительство  </t>
  </si>
  <si>
    <t>Выполнение работ по восстановлению, эксплуатации уличного освещения и праздничной иллюминации, включая строительство новых объектов в течение года</t>
  </si>
  <si>
    <t>Доля организаций коммунального комплекса, осущесвляющих производство товаров, оказание услуг по водо-, теплснабжению, утвердивших инвестиционные программы (К1)</t>
  </si>
  <si>
    <t>Количество замененного газоиспользующего оборудования (КК1)</t>
  </si>
  <si>
    <t>Доля собственных инвестиций организаций в расходах от основного вида деятельности организаций сектора водоснабжения, водоотведения, очистки сточных вод и теплоснабжения (К3)</t>
  </si>
  <si>
    <t>Уровень готовности объектов ЖКХ в городском округе Реутов к ОЗП (К4)</t>
  </si>
  <si>
    <t>Содержание и установка детских, спортивных площадок</t>
  </si>
  <si>
    <t xml:space="preserve">Приобретение коммунальной техники  </t>
  </si>
  <si>
    <t>Приобретение коммунальной техники</t>
  </si>
  <si>
    <t>Уборка пешеходных тротуаров, дорожек от мусора и снега механизированным способом и вручную в течение года; устройство новой дорожно-тропиночной сети</t>
  </si>
  <si>
    <t>Приобретение тракторов, подметальных, поливомоечных машин и т.д.</t>
  </si>
  <si>
    <t>1.</t>
  </si>
  <si>
    <t>2.</t>
  </si>
  <si>
    <t>2.1.</t>
  </si>
  <si>
    <t>3.</t>
  </si>
  <si>
    <t>4.</t>
  </si>
  <si>
    <t>5.</t>
  </si>
  <si>
    <t>6.</t>
  </si>
  <si>
    <t>7.</t>
  </si>
  <si>
    <t>8.</t>
  </si>
  <si>
    <t>9.</t>
  </si>
  <si>
    <t>9.1.</t>
  </si>
  <si>
    <t>10.</t>
  </si>
  <si>
    <t>10.1.</t>
  </si>
  <si>
    <t>11.</t>
  </si>
  <si>
    <t>12.</t>
  </si>
  <si>
    <t>12.1.</t>
  </si>
  <si>
    <t>13.</t>
  </si>
  <si>
    <t>13.1.</t>
  </si>
  <si>
    <t>14.</t>
  </si>
  <si>
    <t>14.1.</t>
  </si>
  <si>
    <t>15.</t>
  </si>
  <si>
    <t>15.1.</t>
  </si>
  <si>
    <t>16.</t>
  </si>
  <si>
    <t>17.</t>
  </si>
  <si>
    <t>18.</t>
  </si>
  <si>
    <t>19.</t>
  </si>
  <si>
    <t>20.</t>
  </si>
  <si>
    <t>Газоны</t>
  </si>
  <si>
    <t xml:space="preserve">  таб.1</t>
  </si>
  <si>
    <t>Адрес</t>
  </si>
  <si>
    <t>Ул. Ленина</t>
  </si>
  <si>
    <t>19 923/946,5</t>
  </si>
  <si>
    <t>Ул. Победы, «яблоневый сад»</t>
  </si>
  <si>
    <t>51 489/ 1 299,33 (ул. Победы)</t>
  </si>
  <si>
    <t xml:space="preserve">Ул. Новая </t>
  </si>
  <si>
    <t>11 052/981,3</t>
  </si>
  <si>
    <t xml:space="preserve">Ул. Лесная </t>
  </si>
  <si>
    <t>3 261/332,75</t>
  </si>
  <si>
    <t>Ул. Советская, сквер за ДК «МИР»</t>
  </si>
  <si>
    <t>42 485/747,13 (ул. Советская)</t>
  </si>
  <si>
    <t>Проспект Мира</t>
  </si>
  <si>
    <t>8 258/938,75</t>
  </si>
  <si>
    <t>Ул. Гагарина</t>
  </si>
  <si>
    <t>7 232/735,5</t>
  </si>
  <si>
    <t>Ул. Некрасова</t>
  </si>
  <si>
    <t>9 716/514,5</t>
  </si>
  <si>
    <t>Ул. Головашкина</t>
  </si>
  <si>
    <t>4 415/382,38</t>
  </si>
  <si>
    <t>Садовый проезд</t>
  </si>
  <si>
    <t>4 307/720,25</t>
  </si>
  <si>
    <t>Больничный проезд</t>
  </si>
  <si>
    <t>1 575/200,75</t>
  </si>
  <si>
    <t>Ул. Парковая</t>
  </si>
  <si>
    <t>16 303/139,75</t>
  </si>
  <si>
    <t>Ул. Дзержинского</t>
  </si>
  <si>
    <t>17 115/969,48</t>
  </si>
  <si>
    <t>Ул. Строителей</t>
  </si>
  <si>
    <t>4 776/786,75</t>
  </si>
  <si>
    <t>Ул. Калинина</t>
  </si>
  <si>
    <t>1 617/249,75</t>
  </si>
  <si>
    <t>Ул. Комсомольская</t>
  </si>
  <si>
    <t>4 086/292</t>
  </si>
  <si>
    <t>Ул. Ашхабадская</t>
  </si>
  <si>
    <t>820/-</t>
  </si>
  <si>
    <t>ИТОГО:</t>
  </si>
  <si>
    <t>208 430/10 236,87</t>
  </si>
  <si>
    <t xml:space="preserve">  таб.2</t>
  </si>
  <si>
    <t>Ул. Южная</t>
  </si>
  <si>
    <t>21 811/719,75</t>
  </si>
  <si>
    <t>Юбилейный проспект</t>
  </si>
  <si>
    <t>36 278/1960,25</t>
  </si>
  <si>
    <t>Носовихинское шоссе</t>
  </si>
  <si>
    <t>23 521/1833,25</t>
  </si>
  <si>
    <t>Ул. Октября</t>
  </si>
  <si>
    <t>37 236/1011,75</t>
  </si>
  <si>
    <t>Ул. Молодежная</t>
  </si>
  <si>
    <t>8 019/445</t>
  </si>
  <si>
    <t>Ул. Челомея</t>
  </si>
  <si>
    <t>2 883/353,25</t>
  </si>
  <si>
    <t>Ул. Котовского</t>
  </si>
  <si>
    <t>750/-</t>
  </si>
  <si>
    <t>130 498/6 323,25</t>
  </si>
  <si>
    <t>Наименование объекта</t>
  </si>
  <si>
    <t>Зона отдыха возле городского пруда</t>
  </si>
  <si>
    <t>37 815</t>
  </si>
  <si>
    <t>Городской парк</t>
  </si>
  <si>
    <t>Сквер по ул. Южная</t>
  </si>
  <si>
    <t>Сквер за ДК «МИР»</t>
  </si>
  <si>
    <t>См. таб.1 п.1.</t>
  </si>
  <si>
    <t>Мемориал воинской славы (ул.Победы)</t>
  </si>
  <si>
    <t>Сквер по адресу Юбилейный проспект, д.д. 3-5</t>
  </si>
  <si>
    <t>123 398</t>
  </si>
  <si>
    <t xml:space="preserve"> 462 326 м2/16 560,12 м2</t>
  </si>
  <si>
    <t>Тротуары и пешеходные дороги</t>
  </si>
  <si>
    <t>таб.1</t>
  </si>
  <si>
    <t>4 650/2274</t>
  </si>
  <si>
    <t>Ул. Победы</t>
  </si>
  <si>
    <t>4 700/2688</t>
  </si>
  <si>
    <t>3 460/2140</t>
  </si>
  <si>
    <t>1 980/1094</t>
  </si>
  <si>
    <t>Ул. Советская</t>
  </si>
  <si>
    <t>4198/1759</t>
  </si>
  <si>
    <t>5 650/2090</t>
  </si>
  <si>
    <t>3 300/1885</t>
  </si>
  <si>
    <t>2 800/737</t>
  </si>
  <si>
    <t>1 470/406</t>
  </si>
  <si>
    <t>2 900/593</t>
  </si>
  <si>
    <t>800/---</t>
  </si>
  <si>
    <t>830/337</t>
  </si>
  <si>
    <t>3 800/749</t>
  </si>
  <si>
    <t>3 980/1102,02</t>
  </si>
  <si>
    <t>1 410/723</t>
  </si>
  <si>
    <t>1 637/604</t>
  </si>
  <si>
    <t>650/747</t>
  </si>
  <si>
    <t>48 215/19 928,02</t>
  </si>
  <si>
    <t>таб.2</t>
  </si>
  <si>
    <t>27 000/12272,72</t>
  </si>
  <si>
    <t>2 265/1029,54</t>
  </si>
  <si>
    <t>6017/2735</t>
  </si>
  <si>
    <t>1 400/636,36</t>
  </si>
  <si>
    <t>Площадь напротив бывшего кинотеатра «Чайка»</t>
  </si>
  <si>
    <t>600/272,72</t>
  </si>
  <si>
    <t>Площадь напротив ГО и ЧС</t>
  </si>
  <si>
    <t>800/363,64</t>
  </si>
  <si>
    <t>1 914/---</t>
  </si>
  <si>
    <t>39 996/17 309,98</t>
  </si>
  <si>
    <t xml:space="preserve">ВСЕГО: </t>
  </si>
  <si>
    <t>88 211 м2/37 238 м/пог.</t>
  </si>
  <si>
    <t>*при ширине захвата плужного очистителя трактора и/или щетки 2,2 метра, соответствует количеству проходов для однократной уборки.</t>
  </si>
  <si>
    <t>Планируется увеличение количества дорожно-тропиночной сети с 2015 по 2019 годы до 2,5% по адресу: мкр-н № 10</t>
  </si>
  <si>
    <t>Цветники и клумбы для однолетних растений</t>
  </si>
  <si>
    <t>№ п/п</t>
  </si>
  <si>
    <t>Ул. Ленина, Администрация, клумба 1</t>
  </si>
  <si>
    <t>Ул. Ленина, Администрация, клумба 2</t>
  </si>
  <si>
    <t>Ул. Ленина, Администрация, клумба 3</t>
  </si>
  <si>
    <t>Ул. Ленина, Администрация, памятник Ленину</t>
  </si>
  <si>
    <t>Ул. Ленина, д.20А, ЗАГС.</t>
  </si>
  <si>
    <t>Ул. Ленина, д.12, ГО и ЧС</t>
  </si>
  <si>
    <t>Ул. Победы, д.13, ФМС</t>
  </si>
  <si>
    <t>Пересечение ул. Ленина и ул. Победы, Колокол</t>
  </si>
  <si>
    <t>Пересечение ул. Ленина и ул. Победы</t>
  </si>
  <si>
    <t>Мемориал воинской славы, клумба 1</t>
  </si>
  <si>
    <t>Мемориал воинской славы, клумба 2</t>
  </si>
  <si>
    <t>Мемориал воинской славы, клумба 3</t>
  </si>
  <si>
    <t>Перекресток ул. Строителей и ул. Новая</t>
  </si>
  <si>
    <t>Ул. Победы, ДК «Мир»</t>
  </si>
  <si>
    <t>Ул. Победы, д.33, МЧС.</t>
  </si>
  <si>
    <t>Ул. Южная, разворотный круг.</t>
  </si>
  <si>
    <t>Юбилейный проспект, д. 2.</t>
  </si>
  <si>
    <t>Городской парк, Церковь.</t>
  </si>
  <si>
    <t>Городской парк, детская площадка.</t>
  </si>
  <si>
    <t>Пешеходные переходы (ул. Победы, Юбилейный проспект) 4 клумбы</t>
  </si>
  <si>
    <t>Ул. Строителей, вдоль стадиона</t>
  </si>
  <si>
    <t>Планируется увеличение клумб для однолетних растений с 2015 по 2019 годы до 35% по адресу: Юбилейный проспект, ул. Октября, ул. Челомея, ул. Новая, ул. Ленина</t>
  </si>
  <si>
    <t>Цветники и клумбы для тюльпанов</t>
  </si>
  <si>
    <t>Ул. Ленина, д. 27, напротив здания Администрации, клумба 1</t>
  </si>
  <si>
    <t>Ул. Ленина, д. 27, напротив здания Администрации, клумба 2</t>
  </si>
  <si>
    <t>Ул. Ленина, д. 27, напротив здания Администрации, клумба 3</t>
  </si>
  <si>
    <t>Ул. Ленина, д.27, напротив здания Администрации, клумба 4</t>
  </si>
  <si>
    <t>Ул. Ленина, ГО и ЧС</t>
  </si>
  <si>
    <t>Пересечение ул. Победы с   ул. Ленина, Колокол</t>
  </si>
  <si>
    <t>Ул. Победы, ДК «МИР» (пересечение с ул.Строителей)</t>
  </si>
  <si>
    <t>Ул. Победы, Мемориал Воинской Славы, клумба 1</t>
  </si>
  <si>
    <t>Ул. Победы, Мемориал Воинской Славы, клумба 2</t>
  </si>
  <si>
    <t>Ул. Победы, Мемориал Воинской Славы, клумба 3</t>
  </si>
  <si>
    <t>Ул. Победы, МЧС</t>
  </si>
  <si>
    <t>Городской парк, напротив Церкви</t>
  </si>
  <si>
    <t>Ул. Южная, разворотный круг</t>
  </si>
  <si>
    <t>Планируется увеличение клумб для тюльпанов с 2015 по 2019 годы до 48,8%; по адресу: Юбилейный проспект, ул. Октября, ул. Челомея, ул. Новая, ул. Ленина</t>
  </si>
  <si>
    <t>Элементы вертикального озеленения</t>
  </si>
  <si>
    <t>Северная сторона</t>
  </si>
  <si>
    <t>Наименование конструкции</t>
  </si>
  <si>
    <t>Кол-во конструкций/кашпо, шт.</t>
  </si>
  <si>
    <t>Конструкция из 2х кашпо</t>
  </si>
  <si>
    <t>30/60</t>
  </si>
  <si>
    <t>Конструкция из 5 кашпо</t>
  </si>
  <si>
    <t>Конструкция из 3х подвесных кашпо</t>
  </si>
  <si>
    <t>7/21</t>
  </si>
  <si>
    <t>Конструкция из 3х кашпо</t>
  </si>
  <si>
    <t>1/3</t>
  </si>
  <si>
    <t>8/16</t>
  </si>
  <si>
    <t>Конструкция-этажерка из 4х кашпо</t>
  </si>
  <si>
    <t>5/20</t>
  </si>
  <si>
    <t>Ул. Новая</t>
  </si>
  <si>
    <t>20/40</t>
  </si>
  <si>
    <t>Ул. Лесная</t>
  </si>
  <si>
    <t>Конструкция из 4х кашпо</t>
  </si>
  <si>
    <t>1/4</t>
  </si>
  <si>
    <t>97/284</t>
  </si>
  <si>
    <t>Южная сторона</t>
  </si>
  <si>
    <t>24/48</t>
  </si>
  <si>
    <t>6/18</t>
  </si>
  <si>
    <t>8/32</t>
  </si>
  <si>
    <t>Юбилейный пр-т</t>
  </si>
  <si>
    <t>7/35</t>
  </si>
  <si>
    <t>5/15</t>
  </si>
  <si>
    <t>10/40</t>
  </si>
  <si>
    <t>2/8</t>
  </si>
  <si>
    <t>62/196</t>
  </si>
  <si>
    <t>Территории зон отдыха, скверы, парки и т.п.</t>
  </si>
  <si>
    <t>таб.3</t>
  </si>
  <si>
    <t>Планируется увеличение элементов вертикального озеленения с 2015 по 2019 годы до 3,9% по адресу: Юбилейный проспект, ул. Октября, ул. Челомея, ул. Новая, ул. Ленина</t>
  </si>
  <si>
    <t>Новогодние ели</t>
  </si>
  <si>
    <t>Кол-во, шт.</t>
  </si>
  <si>
    <t>Ул. Ленина, площадь перед зданием Администрации</t>
  </si>
  <si>
    <t>Сквер на ул. Южной</t>
  </si>
  <si>
    <t xml:space="preserve">Носовихинское шоссе, д. </t>
  </si>
  <si>
    <t>Сквер за ДК «Мир»</t>
  </si>
  <si>
    <t>Планируется увеличение количества новогодних елей с 2015 по 2019 годы до 40% по адресу: ул. Южная, д. 1, мкр-н 10</t>
  </si>
  <si>
    <t>Деревья и кустарники.</t>
  </si>
  <si>
    <t xml:space="preserve">         таб.1</t>
  </si>
  <si>
    <t>Количество деревьев/кустарников, шт.</t>
  </si>
  <si>
    <t>477/160</t>
  </si>
  <si>
    <t>173/3</t>
  </si>
  <si>
    <t>140/17</t>
  </si>
  <si>
    <t>63/-</t>
  </si>
  <si>
    <t>262/16</t>
  </si>
  <si>
    <t>90/13</t>
  </si>
  <si>
    <t>Ул. Железнодорожная</t>
  </si>
  <si>
    <t>28/-</t>
  </si>
  <si>
    <t>176/65</t>
  </si>
  <si>
    <t>38/-</t>
  </si>
  <si>
    <t>24/201</t>
  </si>
  <si>
    <t>129/22</t>
  </si>
  <si>
    <t>58/1</t>
  </si>
  <si>
    <t>524/71</t>
  </si>
  <si>
    <t>198/116</t>
  </si>
  <si>
    <t>96/41</t>
  </si>
  <si>
    <t>Ул. Новогиреевская</t>
  </si>
  <si>
    <t>48/18</t>
  </si>
  <si>
    <t>329/44</t>
  </si>
  <si>
    <t>Памятный герб города на развязке ул. Ленина с ул. Победы</t>
  </si>
  <si>
    <t>22/48</t>
  </si>
  <si>
    <t>Администрация</t>
  </si>
  <si>
    <t>113/180</t>
  </si>
  <si>
    <t>2988/1016</t>
  </si>
  <si>
    <t xml:space="preserve">         таб.2</t>
  </si>
  <si>
    <t>386/20</t>
  </si>
  <si>
    <t>553/921</t>
  </si>
  <si>
    <t>189/53</t>
  </si>
  <si>
    <t>164/3</t>
  </si>
  <si>
    <t>175/165</t>
  </si>
  <si>
    <t>27/2</t>
  </si>
  <si>
    <t>133/4</t>
  </si>
  <si>
    <t>1627/1168</t>
  </si>
  <si>
    <t>771/318</t>
  </si>
  <si>
    <t>148/-</t>
  </si>
  <si>
    <t>179/462</t>
  </si>
  <si>
    <t>102/-</t>
  </si>
  <si>
    <t>68/4</t>
  </si>
  <si>
    <t>1268/784</t>
  </si>
  <si>
    <t>5883/2968шт.</t>
  </si>
  <si>
    <t>Планируется увеличение количества высаживаемых деревьев и кустарников с 2015 по 2019 годы до 6,5% по адресу: Городской парк, мкр-н № 10, сквер за ДК «МИР»</t>
  </si>
  <si>
    <t xml:space="preserve">Детские, спортивные площадки </t>
  </si>
  <si>
    <t>Адреса детских площадок</t>
  </si>
  <si>
    <t>Тип площадок</t>
  </si>
  <si>
    <t>пр. Юбилейный, д.8</t>
  </si>
  <si>
    <t>ДИП-1</t>
  </si>
  <si>
    <t>ул. Молодежная, д.2</t>
  </si>
  <si>
    <t>ДИП-4</t>
  </si>
  <si>
    <t>ул. Калинина д.12-14 (д. 20)</t>
  </si>
  <si>
    <t>ДИП-9</t>
  </si>
  <si>
    <t>ул. Войтовича, д.2</t>
  </si>
  <si>
    <t>ул. Молодежная, 1</t>
  </si>
  <si>
    <t>ул. Советская, 11</t>
  </si>
  <si>
    <t>пр. Мира, д.10, ул. Гагарина, д.24</t>
  </si>
  <si>
    <t>Хоккейная площадка (ХП-1)</t>
  </si>
  <si>
    <t>пр. Мира, д.10</t>
  </si>
  <si>
    <t>ДИП-6</t>
  </si>
  <si>
    <t>пр. Юбилейный, д.56</t>
  </si>
  <si>
    <t>ДИП-5</t>
  </si>
  <si>
    <t>пр. Мира, д.51</t>
  </si>
  <si>
    <t>ул. Котовского, д.4/1</t>
  </si>
  <si>
    <t>ул. Некрасова, д.18</t>
  </si>
  <si>
    <t>Универсальная спортивная площадка (УСП-2)</t>
  </si>
  <si>
    <t>ул. Строителей, д.3</t>
  </si>
  <si>
    <t xml:space="preserve">пр. Юбилейный, д.4 </t>
  </si>
  <si>
    <t>ул. Октября, д.8</t>
  </si>
  <si>
    <t>ул. Дзержинского, д. 3/2</t>
  </si>
  <si>
    <t>ул. Советская, д.7</t>
  </si>
  <si>
    <t>ДИП-2</t>
  </si>
  <si>
    <t>пр. Юбилейный, д.9,11,13</t>
  </si>
  <si>
    <t>ул. Гагарина, д. 2</t>
  </si>
  <si>
    <t>Детская игровая площадка (S=63 кв. м)</t>
  </si>
  <si>
    <t>ул. Гагарина, д. 3</t>
  </si>
  <si>
    <t>Детская игровая площадка (S=180 кв. м)</t>
  </si>
  <si>
    <t>21.</t>
  </si>
  <si>
    <t>ул. Гагарина, д. 5а</t>
  </si>
  <si>
    <t>Детская игровая площадка (S=120 кв. м)</t>
  </si>
  <si>
    <t>22.</t>
  </si>
  <si>
    <t>ул. Гагарина, д. 6</t>
  </si>
  <si>
    <t>Детская игровая площадка (S=132 кв. м)</t>
  </si>
  <si>
    <t>23.</t>
  </si>
  <si>
    <t>ул. Гагарина, д. 9</t>
  </si>
  <si>
    <t>Детская игровая площадка (S=64 кв. м)</t>
  </si>
  <si>
    <t>24.</t>
  </si>
  <si>
    <t>ул. Гагарина, д. 10</t>
  </si>
  <si>
    <t>Детская игровая площадка (S=60 кв. м)</t>
  </si>
  <si>
    <t>25.</t>
  </si>
  <si>
    <t>ул. Гагарина, д. 15</t>
  </si>
  <si>
    <t>26.</t>
  </si>
  <si>
    <t>ул. Гагарина, д. 17</t>
  </si>
  <si>
    <t>Детская игровая площадка (S=168 кв. м)</t>
  </si>
  <si>
    <t>27.</t>
  </si>
  <si>
    <t>ул. Гагарина, д. 28</t>
  </si>
  <si>
    <t>Детская игровая площадка (S=384 кв. м)</t>
  </si>
  <si>
    <t>28.</t>
  </si>
  <si>
    <t>ул. Гагарина, д. 32</t>
  </si>
  <si>
    <t>Детская игровая площадка (S=544 кв. м)</t>
  </si>
  <si>
    <t>29.</t>
  </si>
  <si>
    <t>ул. Гагарина, д. 34</t>
  </si>
  <si>
    <t>Детская игровая площадка (S=357 кв. м)</t>
  </si>
  <si>
    <t>30.</t>
  </si>
  <si>
    <t>ул. Гагарина, д. 38</t>
  </si>
  <si>
    <t>Детская игровая площадка (S=210 кв. м)</t>
  </si>
  <si>
    <t>31.</t>
  </si>
  <si>
    <t>ул. Головашкина, д.5</t>
  </si>
  <si>
    <t>Детская игровая площадка (S=176 кв. м)</t>
  </si>
  <si>
    <t>32.</t>
  </si>
  <si>
    <t>ул. Головашкина, д.8</t>
  </si>
  <si>
    <t>Детская игровая площадка (S=308 кв. м)</t>
  </si>
  <si>
    <t>33.</t>
  </si>
  <si>
    <t>пр. Мира, д. 4</t>
  </si>
  <si>
    <t>Детская игровая площадка (S=126 кв. м)</t>
  </si>
  <si>
    <t>34.</t>
  </si>
  <si>
    <t>пр. Мира, д. 5</t>
  </si>
  <si>
    <t>Детская игровая площадка (S=85 кв. м)</t>
  </si>
  <si>
    <t>35.</t>
  </si>
  <si>
    <t>пр. Мира, д. 10</t>
  </si>
  <si>
    <t>Детская игровая площадка (S=333 кв. м)</t>
  </si>
  <si>
    <t>36.</t>
  </si>
  <si>
    <t>пр. Мира, д. 13</t>
  </si>
  <si>
    <t>Детская игровая площадка (S=190 кв. м)</t>
  </si>
  <si>
    <t>37.</t>
  </si>
  <si>
    <t>пр. Мира, д. 17</t>
  </si>
  <si>
    <t>Детская игровая площадка (S=156 кв. м)</t>
  </si>
  <si>
    <t>38.</t>
  </si>
  <si>
    <t>пр. Мира, д. 21</t>
  </si>
  <si>
    <t>Детская игровая площадка (S=80 кв. м)</t>
  </si>
  <si>
    <t>39.</t>
  </si>
  <si>
    <t>пр. Мира, д. 29</t>
  </si>
  <si>
    <t>Детская игровая площадка (S=342 кв. м)</t>
  </si>
  <si>
    <t>40.</t>
  </si>
  <si>
    <t>пр. Мира, д. 33</t>
  </si>
  <si>
    <t>Детская игровая площадка (S=81 кв. м)</t>
  </si>
  <si>
    <t>41.</t>
  </si>
  <si>
    <t>пр. Мира, д. 37</t>
  </si>
  <si>
    <t>Спортивная площадка (S=396 кв. м)</t>
  </si>
  <si>
    <t>42.</t>
  </si>
  <si>
    <t>пр. Мира, д. 39</t>
  </si>
  <si>
    <t>Детская игровая площадка (S=250 кв. м)</t>
  </si>
  <si>
    <t>43.</t>
  </si>
  <si>
    <t>пр. Мира, д. 45</t>
  </si>
  <si>
    <t>Детская игровая площадка (S=153 кв. м)</t>
  </si>
  <si>
    <t>44.</t>
  </si>
  <si>
    <t>пр. Мира, д. 47</t>
  </si>
  <si>
    <t>Детская игровая площадка (S=119 кв. м)</t>
  </si>
  <si>
    <t>45.</t>
  </si>
  <si>
    <t>пр. Мира, д. 49</t>
  </si>
  <si>
    <t>Детская игровая площадка (S=406 кв. м)</t>
  </si>
  <si>
    <t>46.</t>
  </si>
  <si>
    <t>пр. Мира, д. 51</t>
  </si>
  <si>
    <t>Спортивная площадка (S=448 кв. м)</t>
  </si>
  <si>
    <t>47.</t>
  </si>
  <si>
    <t>пр. Мира, д. 57</t>
  </si>
  <si>
    <t>Детская игровая площадка (S=56 кв. м)</t>
  </si>
  <si>
    <t>48.</t>
  </si>
  <si>
    <t>пр. Парковая, д. 6</t>
  </si>
  <si>
    <t>Детская игровая площадка (S=286 кв. м)</t>
  </si>
  <si>
    <t>49.</t>
  </si>
  <si>
    <t>ул. Некрасова, д. 2</t>
  </si>
  <si>
    <t>Детская игровая площадка (S=576 кв. м)</t>
  </si>
  <si>
    <t>50.</t>
  </si>
  <si>
    <t>ул. Некрасова, д. 6</t>
  </si>
  <si>
    <t>Детская игровая площадка (S=400 кв. м)</t>
  </si>
  <si>
    <t>51.</t>
  </si>
  <si>
    <t>ул. Некрасова, д. 10</t>
  </si>
  <si>
    <t>Детская игровая площадка (S=48 кв. м)</t>
  </si>
  <si>
    <t>52.</t>
  </si>
  <si>
    <t>Детская игровая площадка (S=840 кв. м)</t>
  </si>
  <si>
    <t>53.</t>
  </si>
  <si>
    <t>ул. Некрасова, д. 12</t>
  </si>
  <si>
    <t>Детская игровая площадка (S=98 кв. м)</t>
  </si>
  <si>
    <t>54.</t>
  </si>
  <si>
    <t>Спортивная площадка (S=800 кв. м)</t>
  </si>
  <si>
    <t>55.</t>
  </si>
  <si>
    <t>ул. Некрасова, д. 16</t>
  </si>
  <si>
    <t>Детская игровая площадка (S=100 кв. м)</t>
  </si>
  <si>
    <t>56.</t>
  </si>
  <si>
    <t>ул. Некрасова, д. 22</t>
  </si>
  <si>
    <t>57.</t>
  </si>
  <si>
    <t>ул. Победы, д. 2</t>
  </si>
  <si>
    <t>Детская игровая площадка (S=820 кв. м)</t>
  </si>
  <si>
    <t>58.</t>
  </si>
  <si>
    <t>ул. Победы, д. 30</t>
  </si>
  <si>
    <t>Детская игровая площадка (S=224 кв. м)</t>
  </si>
  <si>
    <t>59.</t>
  </si>
  <si>
    <t>Садовый пр., д. 1</t>
  </si>
  <si>
    <t>60.</t>
  </si>
  <si>
    <t>Садовый пр., д. 4</t>
  </si>
  <si>
    <t>Детская игровая площадка (S=245 кв. м)</t>
  </si>
  <si>
    <t>61.</t>
  </si>
  <si>
    <t>ул. Советская, д. 4 к. 1</t>
  </si>
  <si>
    <t>Детская игровая площадка (S=600 кв. м)</t>
  </si>
  <si>
    <t>62.</t>
  </si>
  <si>
    <t>ул. Советская, д. 7</t>
  </si>
  <si>
    <t>Детская игровая площадка (S=15 кв. м)</t>
  </si>
  <si>
    <t>63.</t>
  </si>
  <si>
    <t>ул. Советская, д. 8</t>
  </si>
  <si>
    <t>Детская игровая площадка (S=300 кв. м)</t>
  </si>
  <si>
    <t>64.</t>
  </si>
  <si>
    <t>ул. Советская, д. 9</t>
  </si>
  <si>
    <t>65.</t>
  </si>
  <si>
    <t>ул. Советская, д. 12</t>
  </si>
  <si>
    <t>Детская игровая площадка (S=96 кв. м)</t>
  </si>
  <si>
    <t>66.</t>
  </si>
  <si>
    <t>ул. Советская, д. 15</t>
  </si>
  <si>
    <t>Детская игровая площадка (S=133 кв. м)</t>
  </si>
  <si>
    <t>67.</t>
  </si>
  <si>
    <t>ул. Советская, д. 18</t>
  </si>
  <si>
    <t>Детская игровая площадка (S= 72 кв. м)</t>
  </si>
  <si>
    <t>68.</t>
  </si>
  <si>
    <t>Детская игровая площадка (S=72 кв. м)</t>
  </si>
  <si>
    <t>69.</t>
  </si>
  <si>
    <t>ул. Советская, д. 20А</t>
  </si>
  <si>
    <t>Детская игровая площадка (S=150 кв. м)</t>
  </si>
  <si>
    <t>70.</t>
  </si>
  <si>
    <t>ул. Советская, д. 25</t>
  </si>
  <si>
    <t>Детская игровая площадка (S=225 кв. м)</t>
  </si>
  <si>
    <t>71.</t>
  </si>
  <si>
    <t>ул. Советская, д. 28</t>
  </si>
  <si>
    <t>72.</t>
  </si>
  <si>
    <t>ул. Советская, д. 33</t>
  </si>
  <si>
    <t>Детская игровая площадка (S=198 кв. м)</t>
  </si>
  <si>
    <t>73.</t>
  </si>
  <si>
    <t>ул. Советская, д. 37</t>
  </si>
  <si>
    <t>74.</t>
  </si>
  <si>
    <t>Транспортный пер., д. 14</t>
  </si>
  <si>
    <t>Детская игровая площадка (S=32 кв. м)</t>
  </si>
  <si>
    <t>75.</t>
  </si>
  <si>
    <t>Транспортный пер., д. 10</t>
  </si>
  <si>
    <t>Детская игровая площадка (S=147 кв. м)</t>
  </si>
  <si>
    <t>76.</t>
  </si>
  <si>
    <t>ул. Ашхабадская, д. 19б</t>
  </si>
  <si>
    <t>Детская игровая площадка (S=540 кв. м)</t>
  </si>
  <si>
    <t>77.</t>
  </si>
  <si>
    <t>ул. Ашхабадская, д. 21</t>
  </si>
  <si>
    <t>Детская игровая площадка (S=230 кв. м)</t>
  </si>
  <si>
    <t>78.</t>
  </si>
  <si>
    <t>ул. Ашхабадская, д. 23</t>
  </si>
  <si>
    <t>Детская игровая площадка (S=304 кв. м)</t>
  </si>
  <si>
    <t>79.</t>
  </si>
  <si>
    <t>ул. Ашхабадская, д. 25</t>
  </si>
  <si>
    <t>Детская игровая площадка (S=169 кв. м)</t>
  </si>
  <si>
    <t>80.</t>
  </si>
  <si>
    <t>ул. Ашхабадская, д. 27</t>
  </si>
  <si>
    <t>Детская игровая площадка (S=929 кв. м)</t>
  </si>
  <si>
    <t>81.</t>
  </si>
  <si>
    <t>Спортивная площадка (S=208 кв. м)</t>
  </si>
  <si>
    <t>82.</t>
  </si>
  <si>
    <t>ул. Войтовича, д. 3</t>
  </si>
  <si>
    <t>Детская игровая площадка (S=183,5 кв. м)</t>
  </si>
  <si>
    <t>83.</t>
  </si>
  <si>
    <t>Спортивная площадка (S=266 кв. м)</t>
  </si>
  <si>
    <t>84.</t>
  </si>
  <si>
    <t>ул. Войтовича, д. 4</t>
  </si>
  <si>
    <t>Детская игровая площадка (S=57 кв. м)</t>
  </si>
  <si>
    <t>85.</t>
  </si>
  <si>
    <t>ул. Войтовича, д. 6</t>
  </si>
  <si>
    <t>86.</t>
  </si>
  <si>
    <t>ул. Дзержинского, д. 1</t>
  </si>
  <si>
    <t>87.</t>
  </si>
  <si>
    <t>ул. Дзержинского, д. 5 к. 2</t>
  </si>
  <si>
    <t>Детская игровая площадка (S=294,5 кв. м)</t>
  </si>
  <si>
    <t>88.</t>
  </si>
  <si>
    <t>Спортивная площадка (S=252 кв. м)</t>
  </si>
  <si>
    <t>89.</t>
  </si>
  <si>
    <t>ул. Дзержинского, д. 8</t>
  </si>
  <si>
    <t>90.</t>
  </si>
  <si>
    <t>ул. Комсомольская, д. 3</t>
  </si>
  <si>
    <t>Детская игровая площадка (S=84 кв. м)</t>
  </si>
  <si>
    <t>91.</t>
  </si>
  <si>
    <t>ул. Комсомольская, д. 3А</t>
  </si>
  <si>
    <t>92.</t>
  </si>
  <si>
    <t>ул. Комсомольская, д. 5</t>
  </si>
  <si>
    <t>93.</t>
  </si>
  <si>
    <t>ул. Комсомольская, д. 5А</t>
  </si>
  <si>
    <t>Детская игровая площадка (S=195 кв. м)</t>
  </si>
  <si>
    <t>94.</t>
  </si>
  <si>
    <t>95.</t>
  </si>
  <si>
    <t>ул. Комсомольская, д. 7</t>
  </si>
  <si>
    <t>96.</t>
  </si>
  <si>
    <t>ул. Комсомольская, д. 10 к. 1</t>
  </si>
  <si>
    <t>Детская игровая площадка (S=459 кв. м)</t>
  </si>
  <si>
    <t>97.</t>
  </si>
  <si>
    <t>ул. Комсомольская, д. 18/2</t>
  </si>
  <si>
    <t>98.</t>
  </si>
  <si>
    <t>99.</t>
  </si>
  <si>
    <t>ул. Комсомольская, д. 23</t>
  </si>
  <si>
    <t>Детская игровая площадка (S=420 кв. м)</t>
  </si>
  <si>
    <t>100.</t>
  </si>
  <si>
    <t>ул. Комсомольская, д. 28</t>
  </si>
  <si>
    <t>Детская игровая площадка (S=312 кв. м)</t>
  </si>
  <si>
    <t>101.</t>
  </si>
  <si>
    <t>ул. Комсомольская, д. 32</t>
  </si>
  <si>
    <t>Детская игровая площадка (S=560 кв. м)</t>
  </si>
  <si>
    <t>102.</t>
  </si>
  <si>
    <t>ул. Калинина, д. 3</t>
  </si>
  <si>
    <t>Детская игровая площадка (S=142,5 кв. м)</t>
  </si>
  <si>
    <t>103.</t>
  </si>
  <si>
    <t>ул. Калинина, д. 10</t>
  </si>
  <si>
    <t>104.</t>
  </si>
  <si>
    <t>ул. Ленина, д. 4</t>
  </si>
  <si>
    <t>Спортивная площадка (S=200 кв. м)</t>
  </si>
  <si>
    <t>105.</t>
  </si>
  <si>
    <t>ул. Ленина, д. 8</t>
  </si>
  <si>
    <t>106.</t>
  </si>
  <si>
    <t>ул. Ленина, д. 10</t>
  </si>
  <si>
    <t>Детская игровая площадка (S=189 кв. м)</t>
  </si>
  <si>
    <t>107.</t>
  </si>
  <si>
    <t>ул. Ленина, д. 12</t>
  </si>
  <si>
    <t>108.</t>
  </si>
  <si>
    <t>ул. Ленина, д. 14</t>
  </si>
  <si>
    <t>Детская игровая площадка (S=231 кв. м)</t>
  </si>
  <si>
    <t>109.</t>
  </si>
  <si>
    <t>ул. Ленина, д. 17</t>
  </si>
  <si>
    <t>Детская игровая площадка (S=475 кв. м)</t>
  </si>
  <si>
    <t>110.</t>
  </si>
  <si>
    <t>ул. Ленина, д. 18А</t>
  </si>
  <si>
    <t>Детская игровая площадка (S=480 кв. м)</t>
  </si>
  <si>
    <t>111.</t>
  </si>
  <si>
    <t>ул. Ленина, д. 20</t>
  </si>
  <si>
    <t>Детская игровая площадка (S=280 кв. м)</t>
  </si>
  <si>
    <t>112.</t>
  </si>
  <si>
    <t>ул. Ленина, д. 23</t>
  </si>
  <si>
    <t>113.</t>
  </si>
  <si>
    <t>ул. Ленина, д. 24</t>
  </si>
  <si>
    <t>Детская игровая площадка (S=266 кв. м)</t>
  </si>
  <si>
    <t>114.</t>
  </si>
  <si>
    <t>ул. Лесная, д. 6</t>
  </si>
  <si>
    <t>Детская игровая площадка (S=1216 кв. м)</t>
  </si>
  <si>
    <t>115.</t>
  </si>
  <si>
    <t>ул. Лесная, д. 9</t>
  </si>
  <si>
    <t>116.</t>
  </si>
  <si>
    <t>ул. Лесная, д. 10</t>
  </si>
  <si>
    <t>Детская игровая площадка (S=90 кв. м)</t>
  </si>
  <si>
    <t>117.</t>
  </si>
  <si>
    <t>ул. Новая, д 14 к. 1</t>
  </si>
  <si>
    <t>118.</t>
  </si>
  <si>
    <t>ул. Новая, д. 15</t>
  </si>
  <si>
    <t>Детская игровая площадка (S=200 кв. м)</t>
  </si>
  <si>
    <t>119.</t>
  </si>
  <si>
    <t>ул. Новогиреевская, д.8</t>
  </si>
  <si>
    <t>120.</t>
  </si>
  <si>
    <t>ул. Новогиреевская, д. 10</t>
  </si>
  <si>
    <t>Спортивная площадка (S=285 кв. м)</t>
  </si>
  <si>
    <t>121.</t>
  </si>
  <si>
    <t>ул. Победы, д. 11</t>
  </si>
  <si>
    <t>Детская игровая площадка (S=105 кв. м)</t>
  </si>
  <si>
    <t>122.</t>
  </si>
  <si>
    <t>ул. Победы, д. 15</t>
  </si>
  <si>
    <t>Детская игровая площадка (S=234 кв. м)</t>
  </si>
  <si>
    <t>123.</t>
  </si>
  <si>
    <t>124.</t>
  </si>
  <si>
    <t>ул. Победы, д. 17</t>
  </si>
  <si>
    <t>Детская игровая площадка (S=289 кв. м)</t>
  </si>
  <si>
    <t>125.</t>
  </si>
  <si>
    <t>ул. Победы, д. 22 к. 2</t>
  </si>
  <si>
    <t>Детская игровая площадка (S=236 кв. м)</t>
  </si>
  <si>
    <t>126.</t>
  </si>
  <si>
    <t>ул. Строителей, д. 1</t>
  </si>
  <si>
    <t>Детская игровая площадка (S=260 кв. м)</t>
  </si>
  <si>
    <t>127.</t>
  </si>
  <si>
    <t>ул. Октября, д. 3</t>
  </si>
  <si>
    <t>Детская игровая площадка (S=108 кв. м)</t>
  </si>
  <si>
    <t>128.</t>
  </si>
  <si>
    <t>ул. Октября, д. 5</t>
  </si>
  <si>
    <t>129.</t>
  </si>
  <si>
    <t>ул. Молодежная, д. 2</t>
  </si>
  <si>
    <t>130.</t>
  </si>
  <si>
    <t>ул. Молодежная, д. 4</t>
  </si>
  <si>
    <t>Детская игровая площадка (S=520 кв. м)</t>
  </si>
  <si>
    <t>131.</t>
  </si>
  <si>
    <t>Спортивная площадка (S=300 кв. м)</t>
  </si>
  <si>
    <t>132.</t>
  </si>
  <si>
    <t>ул. Молодежная, д. 6</t>
  </si>
  <si>
    <t>Детская игровая площадка (S=575 кв. м)</t>
  </si>
  <si>
    <t>133.</t>
  </si>
  <si>
    <t>Носовихинское шоссе, д. 6</t>
  </si>
  <si>
    <t>Детская игровая площадка (S=738 кв. м)</t>
  </si>
  <si>
    <t>134.</t>
  </si>
  <si>
    <t>Носовихинское шоссе, д. 11</t>
  </si>
  <si>
    <t>Детская игровая площадка (S=435 кв. м)</t>
  </si>
  <si>
    <t>ул. Южная, д. 2</t>
  </si>
  <si>
    <t>136.</t>
  </si>
  <si>
    <t>137.</t>
  </si>
  <si>
    <t>ул. Южная, д. 10</t>
  </si>
  <si>
    <t>Детская игровая площадка (S=525 кв. м)</t>
  </si>
  <si>
    <t>138.</t>
  </si>
  <si>
    <t>ул. Южная, д. 11</t>
  </si>
  <si>
    <t>139.</t>
  </si>
  <si>
    <t>пр. Юбилейный,д. 1</t>
  </si>
  <si>
    <t>140.</t>
  </si>
  <si>
    <t>пр. Юбилейный, д. 2</t>
  </si>
  <si>
    <t>Детская игровая площадка (S=500 кв. м)</t>
  </si>
  <si>
    <t>141.</t>
  </si>
  <si>
    <t>пр. Юбилейный, д. 3</t>
  </si>
  <si>
    <t>Детская игровая площадка (S=803 кв. м)</t>
  </si>
  <si>
    <t>142.</t>
  </si>
  <si>
    <t>пр. Юбилейный, д. 6</t>
  </si>
  <si>
    <t>пр. Юбилейный, д. 7</t>
  </si>
  <si>
    <t>пр. Юбилейный, д. 8</t>
  </si>
  <si>
    <t>Спортивная площадка (S=345 кв. м)</t>
  </si>
  <si>
    <t>145.</t>
  </si>
  <si>
    <t>пр. Юбилейный, д. 12</t>
  </si>
  <si>
    <t>Детская игровая площадка (S=161 кв. м)</t>
  </si>
  <si>
    <t>146.</t>
  </si>
  <si>
    <t>пр. Юбилейный, д. 15</t>
  </si>
  <si>
    <t>Детская игровая площадка (S=160 кв. м)</t>
  </si>
  <si>
    <t>147.</t>
  </si>
  <si>
    <t>пр. Юбилейный, д. 24/7</t>
  </si>
  <si>
    <t>148.</t>
  </si>
  <si>
    <t>пр. Юбилейный, д. 30/2</t>
  </si>
  <si>
    <t>Спортивная площадка (S=465 кв. м)</t>
  </si>
  <si>
    <t>149.</t>
  </si>
  <si>
    <t>пр. Юбилейный, д. 36</t>
  </si>
  <si>
    <t>Спортивная площадка (S=400 кв. м)</t>
  </si>
  <si>
    <t>150.</t>
  </si>
  <si>
    <t>пр. Юбилейный, д. 38</t>
  </si>
  <si>
    <t>Детская игровая площадка (S=340 кв. м)</t>
  </si>
  <si>
    <t>151.</t>
  </si>
  <si>
    <t>пр. Юбилейный, д. 44</t>
  </si>
  <si>
    <t>Детская игровая площадка (S=240 кв. м)</t>
  </si>
  <si>
    <t>152.</t>
  </si>
  <si>
    <t>пр. Юбилейный, д. 52</t>
  </si>
  <si>
    <t>Детская игровая площадка (S=330 кв. м)</t>
  </si>
  <si>
    <t>153.</t>
  </si>
  <si>
    <t>пр. Юбилейный, д. 54</t>
  </si>
  <si>
    <t>Спортивная площадка (S=891 кв. м)</t>
  </si>
  <si>
    <t>154.</t>
  </si>
  <si>
    <t>ул. Котовского, д. 3</t>
  </si>
  <si>
    <t>155.</t>
  </si>
  <si>
    <t>ул. Котовского, д. 6</t>
  </si>
  <si>
    <t>Детская игровая площадка (S=658 кв. м)</t>
  </si>
  <si>
    <t>156.</t>
  </si>
  <si>
    <t>ул. Котовского, д. 7</t>
  </si>
  <si>
    <t>157.</t>
  </si>
  <si>
    <t>ул. Котовского, д. 11</t>
  </si>
  <si>
    <t>Детская игровая площадка (S=350 кв. м)</t>
  </si>
  <si>
    <t>158.</t>
  </si>
  <si>
    <t>ул. Котовского, д. 12</t>
  </si>
  <si>
    <t>Детская игровая площадка (S=104 кв. м)</t>
  </si>
  <si>
    <t>159.</t>
  </si>
  <si>
    <t>Носовихинское шоссе, д. 16</t>
  </si>
  <si>
    <t>160.</t>
  </si>
  <si>
    <t>ул. Кирова, д. 9</t>
  </si>
  <si>
    <t>Детская игровая площадка (S=338 кв. м)</t>
  </si>
  <si>
    <t>161.</t>
  </si>
  <si>
    <t>Носовихинское шоссе, д.18</t>
  </si>
  <si>
    <t>162.</t>
  </si>
  <si>
    <t>Носовихинское шоссе, д.21</t>
  </si>
  <si>
    <t>Детская игровая площадка (S=252 кв. м)</t>
  </si>
  <si>
    <t>163.</t>
  </si>
  <si>
    <t>Носовихинское шоссе, д.22</t>
  </si>
  <si>
    <t>Детская игровая площадка (S=378 кв. м)</t>
  </si>
  <si>
    <t>164.</t>
  </si>
  <si>
    <t>Носовихинское шоссе, д.23</t>
  </si>
  <si>
    <t>Детская игровая площадка (S=640 кв. м)</t>
  </si>
  <si>
    <t>165.</t>
  </si>
  <si>
    <t>ул. Гагарина, д. 12</t>
  </si>
  <si>
    <t>Детский игровой комплекс</t>
  </si>
  <si>
    <t>166.</t>
  </si>
  <si>
    <t>ул. Гагарина, д. 16-18</t>
  </si>
  <si>
    <t>167.</t>
  </si>
  <si>
    <t>ул. Гагарина, д. 22</t>
  </si>
  <si>
    <t>168.</t>
  </si>
  <si>
    <t>пр-т Мира, д. 25/21ул.-Гагарина, д. 19</t>
  </si>
  <si>
    <t>169.</t>
  </si>
  <si>
    <t>Юбилейный пр-т, д. 21</t>
  </si>
  <si>
    <t>170.</t>
  </si>
  <si>
    <t>Садовый проезд, д. 6</t>
  </si>
  <si>
    <t>171.</t>
  </si>
  <si>
    <t>Юбилейный пр-т, д. 36- ул. Котовского, д. 9</t>
  </si>
  <si>
    <t>172.</t>
  </si>
  <si>
    <t>Носовихинское шоссе, д. 3-6</t>
  </si>
  <si>
    <t>173.</t>
  </si>
  <si>
    <t>Носовихинское шоссе, д. 15</t>
  </si>
  <si>
    <t>174.</t>
  </si>
  <si>
    <t>ул. Головашкина, д. 10-12</t>
  </si>
  <si>
    <t>175.</t>
  </si>
  <si>
    <t>ул. Строителей, д. 3-5</t>
  </si>
  <si>
    <t>176.</t>
  </si>
  <si>
    <t>пр-т Мира, д. 4-10</t>
  </si>
  <si>
    <t>177.</t>
  </si>
  <si>
    <t>ул. Некрасова, д. 14</t>
  </si>
  <si>
    <t>178.</t>
  </si>
  <si>
    <t>пр-т Мира, д. 55-57</t>
  </si>
  <si>
    <t>179.</t>
  </si>
  <si>
    <t>ул. Победы, д. 26</t>
  </si>
  <si>
    <t>180.</t>
  </si>
  <si>
    <t>ул. Ашхабатская, д. 29</t>
  </si>
  <si>
    <t>181.</t>
  </si>
  <si>
    <t>182.</t>
  </si>
  <si>
    <t>Ул. Победы, д .6 (МКДЦ)</t>
  </si>
  <si>
    <t>183.</t>
  </si>
  <si>
    <t>Ул. Мира, д. 11</t>
  </si>
  <si>
    <t>Детская игровая площадка</t>
  </si>
  <si>
    <t>184.</t>
  </si>
  <si>
    <t>185.</t>
  </si>
  <si>
    <t>Юбилейный проспект (городской парк)</t>
  </si>
  <si>
    <t>186.</t>
  </si>
  <si>
    <t>Юбилейный проспект, д. 22 (городской парк)</t>
  </si>
  <si>
    <t>187.</t>
  </si>
  <si>
    <t>188.</t>
  </si>
  <si>
    <t>ул. Ленина, д. 18</t>
  </si>
  <si>
    <t>189.</t>
  </si>
  <si>
    <t>190.</t>
  </si>
  <si>
    <t>191.</t>
  </si>
  <si>
    <t>ул. Комсомольская, д. 10-12</t>
  </si>
  <si>
    <t>192.</t>
  </si>
  <si>
    <t>ул. Комсомольская, д. 9</t>
  </si>
  <si>
    <t>193.</t>
  </si>
  <si>
    <t>ул. Советская, школа-сад</t>
  </si>
  <si>
    <t>194.</t>
  </si>
  <si>
    <t>Московская область, г. Реутов, ул. Некрасова, д. 16</t>
  </si>
  <si>
    <t>195.</t>
  </si>
  <si>
    <t>Московская область, г. Реутов, Юбилейный пр-т, д. 17</t>
  </si>
  <si>
    <t>196.</t>
  </si>
  <si>
    <t>Московская область, г. Реутов, ул. Комсомольская, д. 28-32</t>
  </si>
  <si>
    <t>197.</t>
  </si>
  <si>
    <t>Московская область, г. Реутов, ул. Ленина, д. 2-4</t>
  </si>
  <si>
    <t>198.</t>
  </si>
  <si>
    <t>Московская область, г. Реутов, ул. Ленина, д. 3</t>
  </si>
  <si>
    <t>199.</t>
  </si>
  <si>
    <t>Московская область, г. Реутов, ул. Октября, д. 8</t>
  </si>
  <si>
    <t>200.</t>
  </si>
  <si>
    <t>Московская область, г. Реутов, ул. Парковая, д. 7</t>
  </si>
  <si>
    <t>201.</t>
  </si>
  <si>
    <t>Московская область, г. Реутов, Юбилейный пр., вл. 23</t>
  </si>
  <si>
    <t>202.</t>
  </si>
  <si>
    <t>Московская область, г. Реутов, ул. Советская, д .7</t>
  </si>
  <si>
    <t>Планируется увеличение количества детских, спортивных площадок  с 2015 по 2019 годы до 12% по адресу: ул. Комсомольская, Некрасова, Октября, Ленина, Советская, Южная, Ленина, Парковая,, Юбилейный пр-т мкр-н № 10, сквер за ДК «Мир»</t>
  </si>
  <si>
    <t xml:space="preserve"> Площадки для выгула собак</t>
  </si>
  <si>
    <t>Адреса площадок</t>
  </si>
  <si>
    <t>Площадь площадок, кв.м</t>
  </si>
  <si>
    <t>ул. Дзержинского, д. 4</t>
  </si>
  <si>
    <t>Носовихинское шоссе, д. 1А</t>
  </si>
  <si>
    <t>Садовый проезд, д. 3- ул. Советская, д. 7</t>
  </si>
  <si>
    <t>ул. Строителей, д. 5</t>
  </si>
  <si>
    <t>Наименование техники (ответственная организация)</t>
  </si>
  <si>
    <t>Экскаватор –погрузчик CASE 695 SUPER R (МУП «Реутовский водоканал»)</t>
  </si>
  <si>
    <t>Автомобиль УАЗ-39629 (МУП «Реутовский водоканал»)</t>
  </si>
  <si>
    <t>Машина илососная КО-510 (МУП «Реутовский водоканал»)</t>
  </si>
  <si>
    <t>Кран автомобильный КС 45726-4 (МУП «Реутовский водоканал»)</t>
  </si>
  <si>
    <t>Машина аварийно-ремонтная марки 47640 М-ЗИЛ-433362 (МУП «Реутовский водоканал»)</t>
  </si>
  <si>
    <t>Прицеп АВР-100 марки ВЛ-01 (МУП «Реутовский водоканал»)</t>
  </si>
  <si>
    <t>Автомобиль аварийно-технической службы МАВР-48851С (МУП «Реутовский водоканал»)</t>
  </si>
  <si>
    <t>КО-512 машина каналопромывочная КАМАЗ-53215 (МУП «Реутовский водоканал»)</t>
  </si>
  <si>
    <t>КО-713Н на шасси ЗИЛ-433362 (МУП «Озеленение и благоустройство»)</t>
  </si>
  <si>
    <t>МАЗ-555102-223 (МУП «Озеленение и благоустройство»)</t>
  </si>
  <si>
    <t xml:space="preserve">МКСМ-800 (МУП «Озеленение и благоустройство») </t>
  </si>
  <si>
    <t xml:space="preserve">ЗИЛ-4508-03 (МУП «Озеленение и благоустройство») </t>
  </si>
  <si>
    <t xml:space="preserve">КО 713-01 (МУП «Озеленение и благоустройство») </t>
  </si>
  <si>
    <t xml:space="preserve">Трактор «Беларус-82.1» (МУП «Озеленение и благоустройство») </t>
  </si>
  <si>
    <t xml:space="preserve">КАМАЗ-4326-15 ВС-22.06 (МУП «Озеленение и благоустройство») </t>
  </si>
  <si>
    <t xml:space="preserve">Погрузчик  JCB 3CX (МУП «Озеленение и благоустройство») </t>
  </si>
  <si>
    <t xml:space="preserve">ГАЗ-3302-414 (МУП «Озеленение и благоустройство») </t>
  </si>
  <si>
    <t xml:space="preserve">Уборочно-погрузочная машина «Беларус» МУП-351-01 (МУП «Озеленение и благоустройство») </t>
  </si>
  <si>
    <t xml:space="preserve">ММЗ-450650 (МУП «Озеленение и благоустройство») </t>
  </si>
  <si>
    <t xml:space="preserve">Фургон цельнометаллический (МУП «Озеленение и благоустройство») </t>
  </si>
  <si>
    <t xml:space="preserve">Прицеп-цистерна 8655-10-03 (МУП «Озеленение и благоустройство») </t>
  </si>
  <si>
    <t xml:space="preserve">Погрузчик фронтальный универсальный LOCUST L 752 (МУП «Озеленение и благоустройство») </t>
  </si>
  <si>
    <t xml:space="preserve">МАЗ-5551А2-323 (МУП «Озеленение и благоустройство») </t>
  </si>
  <si>
    <t xml:space="preserve">КО-427-32 на шасси МАЗ-5337А2 (МУП «Озеленение и благоустройство») </t>
  </si>
  <si>
    <t xml:space="preserve">Автопогрузчик MITSUBISHI FD 30NT (МУП «Озеленение и благоустройство») </t>
  </si>
  <si>
    <t>Кран-манипулятор автомобильный (МУП «Озеленение и благоустройство»)</t>
  </si>
  <si>
    <t xml:space="preserve">Прицеп для перевозки грузов МЗСА 817702 (МУП «Озеленение и благоустройство») </t>
  </si>
  <si>
    <t xml:space="preserve">Вакуумная подметальная машина (МУП «Озеленение и благоустройство») </t>
  </si>
  <si>
    <t xml:space="preserve">Эвакуатор с платформой ломаного типа с КМУ на шасси Hyundai HD-78 с КМУ PM 12012 LA (МУП «Озеленение и благоустройство») </t>
  </si>
  <si>
    <t xml:space="preserve">КО-713-40 на шасси МАЗ 4380Р2-440  (МУП «Озеленение и благоустройство») </t>
  </si>
  <si>
    <t xml:space="preserve">Трактор колесный 82л/с с навесным оборудованием (МУП «Озеленение и благоустройство») </t>
  </si>
  <si>
    <t xml:space="preserve">Вакуумные подметально-уборочные машины для содержания тротуаров и пешеходных дорожек с объемом бункера 0,8 куб. м и водяного бака 200 л  (МУП «Озеленение и благоустройство») </t>
  </si>
  <si>
    <t>Московская область, территория города  Реутов по адресам:</t>
  </si>
  <si>
    <t>- от ТП-155 ул. Ашхабадская, д. 29, ул. освещение;</t>
  </si>
  <si>
    <t>- от ТП-118 ул. Войтовича, д. 3, ул. освещение;</t>
  </si>
  <si>
    <t>- от ТП-105 ул. Гагарина, д. 24, ул. освещение;</t>
  </si>
  <si>
    <t>- от ТП-168 ул. Головашкина, д. 8, ул. освещение;</t>
  </si>
  <si>
    <t>- от ТП-119 ул. Дзержинского, д. 2, ул. освещение;</t>
  </si>
  <si>
    <t>- от ТП-116 ул. Дзержинского, д. 3/2, ул. освещение;</t>
  </si>
  <si>
    <t>- от ТП-178 ул. Дзержинского, д. 9, ул. освещение;</t>
  </si>
  <si>
    <t>- от ТП-127 ул. Калинина, д. 20, ул. освещение;</t>
  </si>
  <si>
    <t>- от ТП-100 ул. Ленина, (за администрацией), ул. освещение;</t>
  </si>
  <si>
    <t>- от ТП-107 ул. Комсомольская, д. 11, ул. освещение;</t>
  </si>
  <si>
    <t>- от ТП-111 ул. Комсомольская, д. 11, ул. освещение;</t>
  </si>
  <si>
    <t>- от ТП-141 ул. Лесная, д. 3, ул. освещение;</t>
  </si>
  <si>
    <t>- от ТП-108 ул. Лесная/Комсомольская, д. 32, ул. освещение;</t>
  </si>
  <si>
    <t>- от ТП-157 ул. Мира, д. 57, ул. освещение;</t>
  </si>
  <si>
    <t>- от ТП-977 ул. Молодежная, д. 1, ул. освещение;</t>
  </si>
  <si>
    <t>- от ТП-975 ул. Молодежная, д. 1, ул. освещение;</t>
  </si>
  <si>
    <t>- от ТП-978 ул. Молодежная, д. 2, ул. освещение;</t>
  </si>
  <si>
    <t>- от ТП-151 ул. Некрасова, д. 4, ул. освещение;</t>
  </si>
  <si>
    <t>- от ТП-174 ул. Новая, д. 19, ул. освещение;</t>
  </si>
  <si>
    <t>- от ТП-989 Носовихинское шоссе, д. 1, ул. освещение;</t>
  </si>
  <si>
    <t>- от ТП-988 Носовихинское шоссе, д. 6, ул. освещение;</t>
  </si>
  <si>
    <t>- от ТП-993 Носовихинское шоссе, д. 14, ул. освещение;</t>
  </si>
  <si>
    <t>- от ТП-995 Носовихинское шоссе, д. 21, ул. освещение;</t>
  </si>
  <si>
    <t>- от ТП-943 Носовихинское шоссе, д. 23, ул. освещение;</t>
  </si>
  <si>
    <t>- от ТП-974 ул. Октября, (у станции), ул. освещение;</t>
  </si>
  <si>
    <t>- от ТП-104 ул. Победы, д. 2, ул. освещение;</t>
  </si>
  <si>
    <t>- от ТП-150 ул. Ашхабадская/Дзержинского, ул. освещение;</t>
  </si>
  <si>
    <t>- от ТП-113 ул. Победы, (у бани) ул. освещение;</t>
  </si>
  <si>
    <t>- от ТП-188 ул. Победы, д. 22 к. 1, ул. освещение;</t>
  </si>
  <si>
    <t>- от ТП-159 ул. Советская, д. 14, ул. освещение;</t>
  </si>
  <si>
    <t>- от ТП-114 ул. Советская, д. 24, ул. освещение;</t>
  </si>
  <si>
    <t>- от ТП-147 ул. Строителей, д. 3, ул. освещение;</t>
  </si>
  <si>
    <t>- от ТП-973 Юбилейный проспект, (у АТС), ул. освещение;</t>
  </si>
  <si>
    <t>- от ТП-973 Юбилейный проспект, (городской парк), ул. освещение;</t>
  </si>
  <si>
    <t>- от ТП-986 Юбилейный проспект, д. 4, ул. освещение;</t>
  </si>
  <si>
    <t>- от ТП-976 Юбилейный проспект, д. 7, ул. освещение;</t>
  </si>
  <si>
    <t>- от ТП-987 Юбилейный проспект, д. 12, ул. освещение;</t>
  </si>
  <si>
    <t>- от ТП-972 Юбилейный проспект, д. 15, ул. освещение;</t>
  </si>
  <si>
    <t>- от ТП-985 Юбилейный проспект, д. 30/2, ул. освещение;</t>
  </si>
  <si>
    <t>- от ТП-994 Юбилейный проспект, д. 36, ул. освещение;</t>
  </si>
  <si>
    <t>- от ТП-980 Юбилейный проспект, д. 54, ул. освещение;</t>
  </si>
  <si>
    <t>- от ТП-983 ул. Южная, д. 13, ул. освещение;</t>
  </si>
  <si>
    <t>- от ТП-984 ул. Южная, д. 15, ул. освещение;</t>
  </si>
  <si>
    <t>- от ТП-996 ул. Челомея, ул. освещение;</t>
  </si>
  <si>
    <t>- от ТП-966 ул. Парковая, д. 6, ул. освещение;</t>
  </si>
  <si>
    <t>- от ТП-160 Садовый проезд, д. 7, ул. освещение;</t>
  </si>
  <si>
    <t>- от ТП-952 ул. Кирова, д. 7, ул. освещение;</t>
  </si>
  <si>
    <t>Управление ЖКХ Администрации города Реутов</t>
  </si>
  <si>
    <t xml:space="preserve">1) Увеличение доли ресурсоснабжающих организаций, утвердивших инвестиционные программы до 100% до 2019 года,
2) Увеличение доли заемных средств организаций в общем объеме капитальных вложений в системы теплоснабжения, водоответдения, водоотведения и очистки сточных вод;
3) Увеличение доли собственных инвестиций организаций в расходах от основного вида деятельности организаций сектора водоснабжения, водоотведения, очистки сточных вод и теплоснабжения;
4)  Поддержание уровня готовности объектов ЖКХ в городском округе Реутов к ОЗП в размере 100%.
</t>
  </si>
  <si>
    <t>Развитие системы управления жилищно-коммунальным комплексом</t>
  </si>
  <si>
    <t>Доля заемных средств организаций в общем объеме капитальных вложений в системы теплоснабжения, водоснабжения, водоотведения и очистки сточных вод (К2)</t>
  </si>
  <si>
    <t>Заместитель Главы Администрации города Реутов, курирующий вопросы ЖКХ</t>
  </si>
  <si>
    <t>Благоустройство на 2015-2019 годы</t>
  </si>
  <si>
    <t>ПЛАНИРУЕМЫЕ РЕЗУЛЬТАТЫ РЕАЛИЗАЦИИ МУНИЦИПАЛЬНОЙ ПРОГРАММЫ "СОДЕРЖАНИЕ И РАЗВИТИЕ ЖИЛИЩНО-КОММУНАЛЬНОГО ХОЗЯЙСТВА ГОРОДСКОГО ОКРУГА РЕУТОВ НА 2015-2019 ГОДЫ".</t>
  </si>
  <si>
    <t>ПЛАНИРУЕМЫЕ РЕЗУЛЬТАТЫ РЕАЛИЗАЦИИ МУНИЦИПАЛЬНОЙ ПОДПРОГРАММЫ  "КАПИТАЛЬНЫЙ РЕМОНТ ОБЪЕКТОВ ЖИЛИЩНО-КОММУНАЛЬНОГО ХОЗЯЙСТВА НА 2015-2019 ГОДЫ".</t>
  </si>
  <si>
    <t>ПЛАНИРУЕМЫЕ РЕЗУЛЬТАТЫ РЕАЛИЗАЦИИ МУНИЦИПАЛЬНОЙ ПОДПРОГРАММЫ "БЛАГОУСТРОЙСТВО НА 2015-2019 ГОДЫ".</t>
  </si>
  <si>
    <t>ПЕРЕЧЕНЬ МЕРОПРИЯТИЙ ПОДПРОГРАММЫ "БЛАГОУСТРОЙСТВО НА 2015-2019 ГОДЫ"</t>
  </si>
  <si>
    <t>ПЕРЕЧЕНЬ МЕРОПРИЯТИЙ ПОДПРОГРАММЫ "КАПИТАЛЬНЫЙ РЕМОНТ ОБЪЕКТОВ ЖИЛИЩНО-КОММУНАЛЬНОГО ХОЗЯЙСТВА НА 2015-2019 ГОДЫ"</t>
  </si>
  <si>
    <t>Итого бюджет городского округа Реутов:</t>
  </si>
  <si>
    <t>Итого бюджет Московской области</t>
  </si>
  <si>
    <t>Общий итог:</t>
  </si>
  <si>
    <t>Итого бюджет Московской области:</t>
  </si>
  <si>
    <t>8851</t>
  </si>
  <si>
    <t>8971</t>
  </si>
  <si>
    <t>1672</t>
  </si>
  <si>
    <t>1800</t>
  </si>
  <si>
    <t>2350</t>
  </si>
  <si>
    <t>689</t>
  </si>
  <si>
    <t>695</t>
  </si>
  <si>
    <t>701</t>
  </si>
  <si>
    <t>6</t>
  </si>
  <si>
    <t>Планируемый объем финансирования на решение данной задачи (тыс. руб.)</t>
  </si>
  <si>
    <t xml:space="preserve">Содержание уличного и праздничного освещения, включая восстановление, эксплуатацию </t>
  </si>
  <si>
    <t>Количество катков (КБ2)
4 штуки к 2019 году</t>
  </si>
  <si>
    <t>9091</t>
  </si>
  <si>
    <t>Количество насаждений (КБ5)
2 350 м2 к 2018 году</t>
  </si>
  <si>
    <t>Количество элементов вертикального озеленения (КБ6)
719 штук к 2019 году</t>
  </si>
  <si>
    <t>707</t>
  </si>
  <si>
    <t>7</t>
  </si>
  <si>
    <t>Количество элементов новогодней символики (КБ8)
7 штук к 2019 году</t>
  </si>
  <si>
    <t>Количество приобретенной коммунальной техники (КБ9)</t>
  </si>
  <si>
    <t>39</t>
  </si>
  <si>
    <t>Совершенствование эстетического вида городского округа Реутов, создание гармоничной архитектурно-ландшафтной среды, повышение уровня внешнего благоустройства.</t>
  </si>
  <si>
    <t>ПРЕДСТАВЛЕНИЕ ОБОСНОВАНИЯ ФИНАНСОВЫХ РЕСУРСОВ, НЕОБХОДИМЫХ ДЛЯ РЕАЛИЗАЦИИ МЕРОПРИЯТИЙ ПОДПРОГРАММЫ "КАПИТАЛЬНЫЙ РЕМОНТ ОБЪЕКТОВ ЖИЛИЩНО-КОММУНАЛЬНОГО ХОЗЯЙСТВА, НАХОДЯЩЕГОСЯ В МУНИЦИПАЛЬНОЙ СОБСТВЕННОСТИ"</t>
  </si>
  <si>
    <t>ПАСПОРТ ПОДПРОГРАММЫ "БЛАГОУСТРОЙСТВО", НА 2015-2019 ГОДЫ МУНИЦИПАЛЬНОЙ ПРОГРАММЫ ГОРОДСКОГО ОКРУГА РЕУТОВ "СОДЕРЖАНИЕ И РАЗВИТИЕ ЖИЛИЩНО-КОММУНАЛЬНОГО ХОЗЯЙСТВА", НА 2015-2019 ГОДЫ.</t>
  </si>
  <si>
    <t>ПАСПОРТ ПОДПРОГРАММЫ "КАПИТАЛЬНЫЙ РЕМОНТ ОБЪЕКТОВ ЖИЛИЩНО-КОММУНАЛЬНОГО ХОЗЯЙСТВА", НА 2015-2019 ГОДЫ МУНИЦИПАЛЬНОЙ ПРОГРАММЫ ГОРОДСКОГО ОКРУГА РЕУТОВ "СОДЕРЖАНИЕ И РАЗВИТИЕ ЖИЛИЩНО-КОММУНАЛЬНОГО ХОЗЯЙСТВА", НА 2015-2019 ГОДЫ.</t>
  </si>
  <si>
    <t>1) Совершенствование системы комплексного благоустройства города Реутов;
2) Повышение уровня внешнего благоустройства и санитарного содержания города Реутов;
3) Совершенствование эстетического вида города Реутов,
4) Активизация работ по благоустройству территории города.</t>
  </si>
  <si>
    <t>Содержание и развитие жилищно-коммунального хозяйства</t>
  </si>
  <si>
    <t>1. "Благоустройство", на 2015-2019 годы;
2. "Капитальный ремонт объектов жилищно-коммунального хозяйства", на 2015-2019 годы.</t>
  </si>
  <si>
    <t xml:space="preserve">1) Увеличение площади дорожно-тропиночной сети;
2) Увеличение количества катков;
3) Увеличение количества детских, спортивных площадок,;
4) Увеличение количества насаждений;
5) Увеличение площадей цветников: с однолетними и многолетними растениями;
6) Увеличение количества  элементов вертикального озеленения: кашпо и конструкций;
7) Увеличение элементов новогодней символики (новогодних елей).
</t>
  </si>
  <si>
    <t>Совершенствование системы управления жилищно-коммунальным комплексом</t>
  </si>
  <si>
    <t>2015 год: (101ГП*10 441,60 руб.)+(34ВПГ*13 084,29 руб.)
2018 год: (791ГП*10 441,60руб.)+(9ВПГ*13 084,29 руб.)
2019 год: (911ГП*10 441,60руб.)+(12ВПГ*13 084,29 руб.)
С выходом индексов цен на территориальные единичные расценки Московской области, восзможна корректировка цены.
Локальный сметный расчет дан в уровне цен на ноябрь 2013 года.</t>
  </si>
  <si>
    <t>9031</t>
  </si>
  <si>
    <t>*</t>
  </si>
  <si>
    <t xml:space="preserve">          Объем финансирования определяется ежегодно Правительством Московской области, в соответсвии в краткосрочным планом капитального ремонта общего имущества многоквартирных домов, находящихся на территории Московской области, на очередной год. </t>
  </si>
  <si>
    <t>Число аварий в системах тепло-, водоснабжения и водоотведения (К5)</t>
  </si>
  <si>
    <t>ед.</t>
  </si>
  <si>
    <t>Удельный вес потерь теплоэнергии в общем количестве поданного в сеть тепла (К6)</t>
  </si>
  <si>
    <t>Удельный расход топлива на единицу теплоэнергии тепла (К7)</t>
  </si>
  <si>
    <t>кг.у.т./Гкал</t>
  </si>
  <si>
    <t>Площадь дорожно-тропиночной сети (КБ1) 
88 877 м2 к 2019 году</t>
  </si>
  <si>
    <t>Федеральный бюджет</t>
  </si>
  <si>
    <t>Средства собственников</t>
  </si>
  <si>
    <t>Управление жилищно-коммунального хозяйства и потребительского рынка Администрации города Реутов</t>
  </si>
  <si>
    <t>Итого бюджет Федеральный бюджет:</t>
  </si>
  <si>
    <t>Итого средства собственников:</t>
  </si>
  <si>
    <t xml:space="preserve">Средства бюджета городского округа Реутов </t>
  </si>
  <si>
    <t xml:space="preserve"> </t>
  </si>
  <si>
    <t xml:space="preserve">         </t>
  </si>
  <si>
    <t>                        Северная сторона</t>
  </si>
  <si>
    <r>
      <t>Площадь газонной части, м</t>
    </r>
    <r>
      <rPr>
        <vertAlign val="superscript"/>
        <sz val="10"/>
        <color theme="1"/>
        <rFont val="Times New Roman"/>
        <family val="1"/>
        <charset val="204"/>
      </rPr>
      <t>2</t>
    </r>
    <r>
      <rPr>
        <sz val="10"/>
        <color theme="1"/>
        <rFont val="Times New Roman"/>
        <family val="1"/>
        <charset val="204"/>
      </rPr>
      <t>/площадь газонного бордюра, м</t>
    </r>
    <r>
      <rPr>
        <vertAlign val="superscript"/>
        <sz val="10"/>
        <color theme="1"/>
        <rFont val="Times New Roman"/>
        <family val="1"/>
        <charset val="204"/>
      </rPr>
      <t xml:space="preserve">2   </t>
    </r>
    <r>
      <rPr>
        <sz val="10"/>
        <color theme="1"/>
        <rFont val="Times New Roman"/>
        <family val="1"/>
        <charset val="204"/>
      </rPr>
      <t>(при ширине 25 см.)</t>
    </r>
  </si>
  <si>
    <t>                        Южная сторона</t>
  </si>
  <si>
    <r>
      <t>Площадь газонной части, м</t>
    </r>
    <r>
      <rPr>
        <vertAlign val="superscript"/>
        <sz val="10"/>
        <color theme="1"/>
        <rFont val="Times New Roman"/>
        <family val="1"/>
        <charset val="204"/>
      </rPr>
      <t>2</t>
    </r>
    <r>
      <rPr>
        <sz val="10"/>
        <color theme="1"/>
        <rFont val="Times New Roman"/>
        <family val="1"/>
        <charset val="204"/>
      </rPr>
      <t>/площадь газонного бордюра, м</t>
    </r>
    <r>
      <rPr>
        <vertAlign val="superscript"/>
        <sz val="10"/>
        <color theme="1"/>
        <rFont val="Times New Roman"/>
        <family val="1"/>
        <charset val="204"/>
      </rPr>
      <t xml:space="preserve">2                                               </t>
    </r>
    <r>
      <rPr>
        <sz val="10"/>
        <color theme="1"/>
        <rFont val="Times New Roman"/>
        <family val="1"/>
        <charset val="204"/>
      </rPr>
      <t>(при ширине 25 см.)</t>
    </r>
  </si>
  <si>
    <t>                        Территории зон отдыха, скверы, парки и т.п.                             таб.3</t>
  </si>
  <si>
    <r>
      <t>Площадь газонной части, м</t>
    </r>
    <r>
      <rPr>
        <vertAlign val="superscript"/>
        <sz val="10"/>
        <color theme="1"/>
        <rFont val="Times New Roman"/>
        <family val="1"/>
        <charset val="204"/>
      </rPr>
      <t>2</t>
    </r>
  </si>
  <si>
    <t xml:space="preserve">                        ВСЕГО: </t>
  </si>
  <si>
    <r>
      <t>Площадь, м</t>
    </r>
    <r>
      <rPr>
        <vertAlign val="superscript"/>
        <sz val="10"/>
        <color theme="1"/>
        <rFont val="Times New Roman"/>
        <family val="1"/>
        <charset val="204"/>
      </rPr>
      <t>2</t>
    </r>
    <r>
      <rPr>
        <sz val="10"/>
        <color theme="1"/>
        <rFont val="Times New Roman"/>
        <family val="1"/>
        <charset val="204"/>
      </rPr>
      <t>/ длина тротуаров, п/м</t>
    </r>
  </si>
  <si>
    <t>                        Территории зон отдыха, скверы, парки и т.п.                   таб.2</t>
  </si>
  <si>
    <r>
      <t>Площадь, м</t>
    </r>
    <r>
      <rPr>
        <vertAlign val="superscript"/>
        <sz val="10"/>
        <color theme="1"/>
        <rFont val="Times New Roman"/>
        <family val="1"/>
        <charset val="204"/>
      </rPr>
      <t>2</t>
    </r>
    <r>
      <rPr>
        <sz val="10"/>
        <color theme="1"/>
        <rFont val="Times New Roman"/>
        <family val="1"/>
        <charset val="204"/>
      </rPr>
      <t>/ длина тротуаров, п/м*</t>
    </r>
  </si>
  <si>
    <r>
      <t>Площадь цветника, м</t>
    </r>
    <r>
      <rPr>
        <vertAlign val="superscript"/>
        <sz val="10"/>
        <color theme="1"/>
        <rFont val="Times New Roman"/>
        <family val="1"/>
        <charset val="204"/>
      </rPr>
      <t>2</t>
    </r>
  </si>
  <si>
    <r>
      <t>ВСЕГО:</t>
    </r>
    <r>
      <rPr>
        <sz val="10"/>
        <color theme="1"/>
        <rFont val="Times New Roman"/>
        <family val="1"/>
        <charset val="204"/>
      </rPr>
      <t xml:space="preserve"> 169 конструкций, 520 кашпо.</t>
    </r>
  </si>
  <si>
    <t>                   Северная сторона</t>
  </si>
  <si>
    <t>                    </t>
  </si>
  <si>
    <t>                   Южная сторона</t>
  </si>
  <si>
    <t>                   Территории зон отдыха, скверы, парки и т.п.                                               таб.3</t>
  </si>
  <si>
    <r>
      <t>- от ТП-957 ул. Советская, д. 14 к. 1, ул. освещение.</t>
    </r>
    <r>
      <rPr>
        <b/>
        <sz val="10"/>
        <color theme="1"/>
        <rFont val="Times New Roman"/>
        <family val="1"/>
        <charset val="204"/>
      </rPr>
      <t xml:space="preserve"> </t>
    </r>
  </si>
  <si>
    <t>Уличное освещение города Реутов:</t>
  </si>
  <si>
    <t>Коммунальная техника:</t>
  </si>
  <si>
    <t>ПЕРЕЧЕНЬ ЭЛЕМЕНТОВ БЛАГОУСТРОЙСТВА:</t>
  </si>
  <si>
    <t>Фонд капитального ремонта общего имущества Московской области</t>
  </si>
  <si>
    <t>Средства Фонда капитального ремонта общего имущества Московской области</t>
  </si>
  <si>
    <t>Министерство жилищно-коммунального хозяйства Московской области</t>
  </si>
  <si>
    <t>1) Определение технического состояния газоиспользующего оборудования в  муниципальных квартирах города, его замена при необходимости. 
2) Обеспечение перечисления взносов в адрес Фонда капитального ремонта Московской области за жилые и нежилые помещения, находящиеся в муниципальной собственности
3) Проведение  капитального ремонта в объемах, обеспечивающих приведение многоквартирного дома в надлежащее техническое состояние.</t>
  </si>
  <si>
    <t xml:space="preserve"> В ходе проведения  мероприятий планируется:                                                              
1) Осуществить перечисление бюджетных средств в адрес Фонда капитального ремонта Московской области на капитальный ремонт общего имущества в МКД, находящегося в муниципальной собственности в размере 100%
2) Провести ремонт общедомового имущества в соответствии с краткосрочным планом, утвержденным на очередной год в размере 100%
3) Произвести замену вышедшего из строя газоиспользующего оборудования в муниципальных квартирах</t>
  </si>
  <si>
    <t>Количество насаждений (КБ4)
9 271 штук к 2019 году</t>
  </si>
  <si>
    <t>2000</t>
  </si>
  <si>
    <t>2200</t>
  </si>
  <si>
    <t>713</t>
  </si>
  <si>
    <t>719</t>
  </si>
  <si>
    <t>Осуществление перечисления бюджетных средств в адрес Фонда капитального ремонта общего имущества Московской области на капитальный ремонт общего имущества в МКД, находящегося в муниципальной собственности</t>
  </si>
  <si>
    <t>I. ПАСПОРТ МУНИЦИПАЛЬНОЙ ПРОГРАММЫ ГОРОДСКОГО ОКРУГА РЕУТОВ "СОДЕРЖАНИЕ И РАЗВИТИЕ ЖИЛИЩНО-КОММУНАЛЬНОГО ХОЗЯЙСТВА" НА 2015-2019 ГОДЫ.</t>
  </si>
  <si>
    <t>к Постановлению Главы города Реутов</t>
  </si>
  <si>
    <t>- создание условий для дальнейшего развития жилищно-коммунального комплекса городского округа Реутов с привлечением субъектов предпринимательства к управлению и инвестированию в отрасль, позволяющих повысить качество предоставляемых услуг населению.</t>
  </si>
  <si>
    <t xml:space="preserve">II. ХАРАКТЕРИСТИКА СФЕРЫ РЕАЛИЗАЦИИ МУНИЦИПАЛЬНОЙ ПРОГРАММЫ </t>
  </si>
  <si>
    <t>III. ЦЕЛИ И ЗАДАЧИ МУНИЦИПАЛЬНОЙ ПРОГРАММЫ</t>
  </si>
  <si>
    <t xml:space="preserve">        Для достижения поставленной цели необходимо решить задачу по совершенствованию систем управления жилищно-коммунальным комплексом.</t>
  </si>
  <si>
    <t xml:space="preserve">        Целью муниципальной программы городского округа Реутов «Развитие жилищно-коммунального хозяйства» на 2015-2019 годы является обеспечение комфортных условий проживания, повышение качества и условий жизни населения на территории городского округа Реутов.</t>
  </si>
  <si>
    <t xml:space="preserve">        Указанная задача является необходимой и достаточной для достижения цели.</t>
  </si>
  <si>
    <t xml:space="preserve">        Реформирование жилищно-коммунального хозяйства включило несколько основных этапов, в ходе которых решались задачи реформы системы платы за жилищно-коммунальные услуги, создания системы гарантированной адресной социальной поддержки граждан, финансового оздоровления и модернизации организаций жилищно-коммунального хозяйства, развития конкурентных рыночных отношений и привлечения частного бизнеса к управлению многоквартирными домами и объектами коммунального комплекса. Тем не менее, конечные цели реформы отрасли – обеспечение надлежащего качества жилищно-коммунальных услуг, повышение надежности, энергоэффективности систем коммунальной инфраструктуры и общего имущества собственников помещений в многоквартирных домах, оптимизация расходов на производство и предоставление потребителям жилищных и коммунальных услуг (ресурсов) – на сегодняшний день не достигнуты.</t>
  </si>
  <si>
    <t xml:space="preserve">        Вызванный постоянным ростом расходов организаций коммунального комплекса рост тарифов на коммунальные услуги ведет к росту совокупного платежа граждан и увеличению задолженности. Динамика задолженности населения за оплату предоставленных услуг теплоснабжения, водоснабжения, электроснабжения, газоснабжения, водоотведения, по сбору и вывозу твердых бытовых отходов, ремонту общего имущества собственников помещений в многоквартирном доме негативно отражается на решении задач реформирования отрасли в целях улучшения системы жизнеобеспечения граждан.</t>
  </si>
  <si>
    <t xml:space="preserve">        Одной из приоритетных задач является повышение качества условий проживания населения в жилищном фонде на территории городского округа Реутов. </t>
  </si>
  <si>
    <t xml:space="preserve">        Муниципальная программа направлена на: </t>
  </si>
  <si>
    <t>Муниципальная программа городского округа Реутов «Развитие жилищно-коммунального хозяйства» на 2015-2019 годы включает следующие подпрограммы:</t>
  </si>
  <si>
    <t>Целями подпрограммы «Благоустройство», на 2015-2019 годы являются :</t>
  </si>
  <si>
    <t>1) Совершенствование системы комплексного благоустройства города Реутов;</t>
  </si>
  <si>
    <t>2) Повышение уровня внешнего благоустройства и санитарного содержания города Реутов;</t>
  </si>
  <si>
    <t>3) Совершенствование эстетического вида города Реутов,</t>
  </si>
  <si>
    <t>4) Активизация работ по благоустройству территории города.</t>
  </si>
  <si>
    <t>Для достижения цели в подпрограмме предусмотрены мероприятия, направленные на решение следующих задач:</t>
  </si>
  <si>
    <t xml:space="preserve">1) Совершенствование эстетического вида городского округа Реутов; </t>
  </si>
  <si>
    <t xml:space="preserve">2) Создание гармоничной архитектурно-ландшафтной среды, </t>
  </si>
  <si>
    <t>3) Повышение уровня внешнего благоустройства.</t>
  </si>
  <si>
    <t>Мероприятия подпрограммы «Благоустройство» на 2015-2019 годы предусматривают:</t>
  </si>
  <si>
    <t xml:space="preserve">- содержание газонов, содержание тротуаров  и дорожно-тропиночной сети, техническое обслуживание  и ремонт «Вечного огня» на Мемориальном комплексе в память погибших, техническое обслуживание и ремонт фонтана, благоустройство Городского парка, благоустройство и ремонт пешеходных тоннелей, благоустройство территорий воинских захоронений, содержание и устройство катков, содержание и установка детских, спортивных площадок, площадок для выгула собак и малых архитектурных форм, содержание зеленых насаждений, кустарника и деревьев, включая посадку, содержание цветников с однолетними и многолетними растениями, содержание  и установка вертикального озеленения, устройство  и уборка новогодней символики, ремонт и установка заборов и ограждений, санитарно-экологические работы, содержание уличного и праздничного освещения, включая восстановление, эксплуатацию и строительство             </t>
  </si>
  <si>
    <t>Целями подпрограммы «Капитальный ремонт объектов жилищно-коммунального хозяйства», на 2015-2019 годы являются:</t>
  </si>
  <si>
    <t>обеспечение комфортных условий проживания, повышение качества и условий жизни населения, проведение своевременного ремонта общедомового имущества;</t>
  </si>
  <si>
    <t xml:space="preserve">повышение безопасной эксплуатации водонагревательных колонок, газового оборудования, предотвращения несанкционированных действий на внутренних газопроводах и дальнейшего переоснащения основных фондов внутридомового газоснабжения. </t>
  </si>
  <si>
    <t>Для достижения поставленных целей необходимо решить следующие задачи:</t>
  </si>
  <si>
    <t xml:space="preserve">1) Определение технического состояния газоиспользующего оборудования в  муниципальных квартирах города, его замена при необходимости. </t>
  </si>
  <si>
    <t>2) Обеспечение перечисления взносов в адрес Фонда капитального ремонта Московской области за жилые и нежилые помещения, находящиеся в муниципальной собственности;</t>
  </si>
  <si>
    <t xml:space="preserve">3) Проведение  капитального ремонта в объемах, обеспечивающих приведение многоквартирного дома в надлежащее техническое состояние; </t>
  </si>
  <si>
    <t>Мероприятия подпрограммы «Капитальный ремонт объектов жилищно-коммунального хозяйства», на 215-2019 годы включают:</t>
  </si>
  <si>
    <t>1) Определение технического состояния газоиспользующего оборудования в  муниципальных квартирах города, его замена при необходимости;</t>
  </si>
  <si>
    <t>3) Проведение  капитального ремонта в объемах, обеспечивающих приведение многоквартирного дома в надлежащее техническое состояние.</t>
  </si>
  <si>
    <t>IV. КРАТКАЯ ХАРАКТЕРИСТИКА ПОДПРОГРАММ МУНИЦИПАЛЬНОЙ ПРОГРАММЫ</t>
  </si>
  <si>
    <t>V. ПЛАНИРУЕМЫЕ РЕЗУЛЬТАТЫ РЕАЛИЗАЦИИ МУНИЦИПАЛЬНОЙ ПРОГРАММЫ</t>
  </si>
  <si>
    <t xml:space="preserve">        Особенностью муниципальной программы является наличие мероприятий в разных сферах деятельности жилищно-коммунального хозяйства. Планируемые результаты реализации муниципальной программы отражают динамику значений количественных и/или качественных целевых показателей, характеризующих достижение ее целей и решение задач.  Эффективность реализации муниципальной программы определяется целевыми показателями реализации входящих в ее состав подпрограмм и мероприятий. </t>
  </si>
  <si>
    <t>Координатор муниципальной программы организовывает работу, направленную на:</t>
  </si>
  <si>
    <t>1) координацию деятельности муниципального заказчика программы и муниципальных заказчиков подпрограмм в процессе разработки муниципальной программы, обеспечивает согласование проекта постановления Администрации городского округа Реутов  об утверждении муниципальной программы и вносит его в установленном порядке на рассмотрение Администрации городского округа Реутов;</t>
  </si>
  <si>
    <t>2) организацию управления муниципальной программой;</t>
  </si>
  <si>
    <t>3) создание при необходимости комиссии (штаба, рабочей группы) по управлению муниципальной программой;</t>
  </si>
  <si>
    <t>4) реализацию муниципальной программы;</t>
  </si>
  <si>
    <t>5) достижение целей, задач и конечных результатов муниципальной программы.</t>
  </si>
  <si>
    <t>Муниципальный заказчик муниципальной программы:</t>
  </si>
  <si>
    <t>1) разрабатывает муниципальную программу;</t>
  </si>
  <si>
    <t>2) формирует прогноз расходов на реализацию мероприятий муниципальной программы (подпрограммы);</t>
  </si>
  <si>
    <t>3) заключает соглашения (договоры) о намерениях с Правительством Московской области, если государственной программой предусмотрена передача субсидий из бюджета Московской области в бюджет городского округа Реутов, и хозяйствующими субъектами, участвующими в финансировании государственной программы (подпрограммы);</t>
  </si>
  <si>
    <t>4) определяет ответственных за выполнение мероприятий муниципальной программы;</t>
  </si>
  <si>
    <t>5) обеспечивает взаимодействие между ответственными за выполнение отдельных мероприятий муниципальной программы и координацию их действий по реализации муниципальной программы (подпрограммы);</t>
  </si>
  <si>
    <t>6) участвует в обсуждении вопросов, связанных с реализацией и финансированием муниципальной программы;</t>
  </si>
  <si>
    <t>7) обеспечивает заключение соответствующих договоров по привлечению внебюджетных средств для финансирования муниципальной программы;</t>
  </si>
  <si>
    <t>8) готовит и представляет координатору муниципальной программы и в Экономическое  управление Администрации городского округа Реутов отчет о реализации муниципальной программы;</t>
  </si>
  <si>
    <t>9) на основании заключения об оценке эффективности реализации муниципальной программы представляет в установленном порядке координатору муниципальной программы предложения о перераспределении финансовых ресурсов между программными мероприятиями, изменении сроков выполнения мероприятий и корректировке их перечня;</t>
  </si>
  <si>
    <t>10) размещает на своем официальном сайте в сети Интернет утвержденную муниципальную программу;</t>
  </si>
  <si>
    <t>11) обеспечивает эффективность и результативность реализации муниципальной программы.</t>
  </si>
  <si>
    <t>Ответственный за выполнение мероприятия муниципальной программы (подпрограммы):</t>
  </si>
  <si>
    <t>1) формирует прогноз расходов на реализацию мероприятия муниципальной программы (подпрограммы) и направляет его муниципальному заказчику муниципальной программы (подпрограммы);</t>
  </si>
  <si>
    <t>2) определяет исполнителей мероприятия подпрограммы, в том числе путем проведения торгов, в форме конкурса или аукциона;</t>
  </si>
  <si>
    <t>3) участвует в обсуждении вопросов, связанных с реализацией и финансированием муниципальной программы (подпрограммы) в части соответствующего мероприятия;</t>
  </si>
  <si>
    <t>4) готовит и представляет муниципальному заказчику муниципальной программы (подпрограммы) отчет о реализации мероприятия.</t>
  </si>
  <si>
    <t>Механизм реализации муниципальной Программы «Содержание и развитие жилищно-коммунального хозяйства городского округа Реутов на 2015-2019 годы»:</t>
  </si>
  <si>
    <t>Основной целью Программы является обеспечение комфортных условий проживания, повышение качества и условий жизни населения на территории городского округа Реутов.</t>
  </si>
  <si>
    <t>Реализация цели Программы возможна при проведении мероприятий по:</t>
  </si>
  <si>
    <t>- согласованию и утверждению инвестиционных программ всеми организациями коммунального комплекса, находящимися на территории городского округа Реутов;</t>
  </si>
  <si>
    <t>- осуществлению капитальных вложений организациями коммунального комплекса в развитие объектов жилищно-коммунального хозяйства (строительство, модернизация и капитальный ремонт) за счет  заемных средств в общем объеме капитальных вложений и за счет собственных инвестиций в расходах от основного вида деятельности.</t>
  </si>
  <si>
    <t>VI. ПОРЯДОК ВЗАИМОДЕЙСТВИЯ ИСПОЛНИТЕЛЕЙ МЕРОПРИЯТИЯ ПРОГРАММЫ МУНИЦИПАЛЬНОГО ЗАКАЗЧИКА - КООРДИНАТОРА ПРОГРАММЫ МЕХАНИЗМ РЕАЛИЗАЦИИ ПРОГРАММЫ.</t>
  </si>
  <si>
    <t xml:space="preserve">        Управление реализацией муниципальной программы осуществляет координатор муниципальной программы.</t>
  </si>
  <si>
    <r>
      <t xml:space="preserve">        Муниципальный заказчик подпрограммы осуществляет функции, предусмотренные</t>
    </r>
    <r>
      <rPr>
        <sz val="11"/>
        <color theme="1"/>
        <rFont val="Calibri"/>
        <family val="2"/>
        <charset val="204"/>
        <scheme val="minor"/>
      </rPr>
      <t xml:space="preserve"> </t>
    </r>
    <r>
      <rPr>
        <sz val="12"/>
        <color theme="1"/>
        <rFont val="Times New Roman"/>
        <family val="1"/>
        <charset val="204"/>
      </rPr>
      <t xml:space="preserve">для муниципального заказчика Программы, за исключением </t>
    </r>
    <r>
      <rPr>
        <sz val="12"/>
        <rFont val="Times New Roman"/>
        <family val="1"/>
        <charset val="204"/>
      </rPr>
      <t>подпункта 11</t>
    </r>
    <r>
      <rPr>
        <sz val="12"/>
        <color theme="1"/>
        <rFont val="Times New Roman"/>
        <family val="1"/>
        <charset val="204"/>
      </rPr>
      <t>.</t>
    </r>
  </si>
  <si>
    <t xml:space="preserve">        Муниципальный заказчик подпрограммы представляет отчет о реализации подпрограммы муниципальному заказчику муниципальной программы в установленные сроки.</t>
  </si>
  <si>
    <t xml:space="preserve">        Муниципальный заказчик муниципальной программы осуществляет координацию деятельности муниципальных заказчиков подпрограмм по подготовке и реализации программных мероприятий, анализу и рациональному использованию средств бюджета городского округа Реутов и иных привлекаемых для реализации муниципальной программы источников.</t>
  </si>
  <si>
    <t xml:space="preserve">        Муниципальный заказчик муниципальной программы несет ответственность за подготовку и реализацию муниципальной программы, а также обеспечение достижения количественных и/или качественных показателей эффективности реализации муниципальной программы в целом.</t>
  </si>
  <si>
    <t>- утверждению инвестиционных программ организациями коммунального комплекса, находящимися на территории городского округа Реутов  (К1 – единица измерения %);</t>
  </si>
  <si>
    <t>- увеличения доли заемных средств организаций в общем объеме капитальных вложений в системы теплоснабжения, водоснабжения и водоотведения (К2 – единица измерения %);</t>
  </si>
  <si>
    <t>- увеличения доли собственных инвестиций организаций в расходах от основного вида деятельности организаций сектора водоснабжения, водоотведения, очистки сточных вод и теплоснабжения (К3 – единица измерения %).</t>
  </si>
  <si>
    <t>К1 = (ИО/ОИО) * 100, где</t>
  </si>
  <si>
    <t>ИО – количество организаций коммунального комплекса, утвердивших инвестиционные программы,</t>
  </si>
  <si>
    <t>ОИО – общее количество организаций коммунального комплекса.</t>
  </si>
  <si>
    <t xml:space="preserve">На территории городского округа Реутов в 2014 году 2 организации коммунального комплекса, утверждена 1 инвестиционная программа теплоснабжающей организацией. Базовый показатель составляет 50%. </t>
  </si>
  <si>
    <t>К1 = (1/2) * 100 = 50 %.</t>
  </si>
  <si>
    <t>К2 = (ЗС/ОКВ) * 100, где</t>
  </si>
  <si>
    <t>ЗС – сумма заемных средств организаций коммунального комплекса (тыс. руб.),</t>
  </si>
  <si>
    <t>ОКВ – общий объем капитальных вложений.</t>
  </si>
  <si>
    <t>Базовый показатель в 2014 году утвержден 22.05.2013 года в размере 18 % с поэтапным увеличением к 2017 году до 30%.</t>
  </si>
  <si>
    <t>К3 = (СИ/РОД) * 100, где</t>
  </si>
  <si>
    <t>СИ – сумма собственных инвестиций (тыс. руб.),</t>
  </si>
  <si>
    <t>РОД – сумма расходов от основного вида деятельности (тыс. руб.).</t>
  </si>
  <si>
    <t>К3 – определяется в соответствии с показателями формы статистической отчетности   № 22 – ЖКХ (сводная):</t>
  </si>
  <si>
    <t>К3 = ((41 191 + 9 077 + 62 879,23) / (304 854 + 172 964 + 827 681,06 )) * 100 = 8,68 %.</t>
  </si>
  <si>
    <t>Индикаторы для расчета целевых показателей:</t>
  </si>
  <si>
    <t>Эффективность реализации достигается поддержанием уровня перечисления бюджетных средств на счет регионального оператора и специальные счета в полном объеме.</t>
  </si>
  <si>
    <t>КК3 = (МКДК/МКДПП) * 100, где</t>
  </si>
  <si>
    <t>Эффективность реализации достигается эффективным взаимодействием Регионального оператора (Фонда капитального ремонта общедомового имущества Московской области) с Администрацией города Реутов Московской области, в части своевременности представления адресного перечня, проведения конкурсных процедур, начала и окончания выполнения работ.</t>
  </si>
  <si>
    <t>VII. МЕТОДИКА РАСЧЕТА ЗНАЧЕНИЙ ЭФФЕКТИВНОСТИ И РЕЗУЛЬТАТИВНОСТИ РЕАЛИЗАЦИИ ПРОГРАММЫ.</t>
  </si>
  <si>
    <t>Контроль за реализацией муниципальной программы осуществляется Администрацией городского округа Реутов.</t>
  </si>
  <si>
    <t>С целью контроля за реализацией муниципальной программы муниципальный заказчик раз в полугодие до 20 числа месяца, следующего за отчетным полугодием, направляет в Экономическое  управление оперативный отчет, который содержит:</t>
  </si>
  <si>
    <t>перечень выполненных мероприятий муниципальной программы с указанием объемов и источников финансирования и результатов выполнения мероприятий;</t>
  </si>
  <si>
    <t>анализ причин несвоевременного выполнения программных мероприятий.</t>
  </si>
  <si>
    <t>Оперативный отчет о реализации мероприятий муниципальной программы представляется по форме согласно Приложения № 6 Постановления Администрации города от 29.07.2013  № 29-ПГ «Об утверждении Порядка разработки и реализации муниципальных программ городского округа Реутов» (с изменениями и дополнениями).</t>
  </si>
  <si>
    <t>Отчет направляется в электронном виде на электронный официальный адрес Экономического управления.</t>
  </si>
  <si>
    <t>Муниципальный заказчик ежегодно готовит годовой отчет о реализации муниципальной программы и до 1 марта года, следующего за отчетным, представляет его в Экономическое управление для оценки эффективности реализации муниципальной программы.</t>
  </si>
  <si>
    <t>После окончания срока реализации муниципальной программы муниципальный заказчик представляет в орган Администрации городского округа Реутов на утверждение не позднее 1 июня года, следующего за последним годом реализации муниципальной программы, итоговый отчет о ее реализации.</t>
  </si>
  <si>
    <t>Годовой и итоговый отчеты о реализации муниципальной программы должны содержать:</t>
  </si>
  <si>
    <t>1) аналитическую записку, в которой указываются:</t>
  </si>
  <si>
    <t>степень достижения запланированных результатов и намеченных целей муниципальной программы и подпрограмм;</t>
  </si>
  <si>
    <t>общий объем фактически произведенных расходов, всего и в том числе по источникам финансирования;</t>
  </si>
  <si>
    <t>2) таблицу, в которой указываются:</t>
  </si>
  <si>
    <t>данные об использовании средств бюджета городского округа Реутов и средств иных привлекаемых для реализации муниципальной программы источников по каждому программному мероприятию и в целом по муниципальной программе;</t>
  </si>
  <si>
    <t>по мероприятиям, не завершенным в утвержденные сроки, - причины их невыполнения и предложения по дальнейшей реализации.</t>
  </si>
  <si>
    <t>По показателям, не достигшим запланированного уровня, приводятся причины невыполнения и предложения по их дальнейшему достижению.</t>
  </si>
  <si>
    <r>
      <t xml:space="preserve">Годовой отчет о реализации муниципальной программы представляется по формам согласно </t>
    </r>
    <r>
      <rPr>
        <sz val="12"/>
        <rFont val="Times New Roman"/>
        <family val="1"/>
        <charset val="204"/>
      </rPr>
      <t>приложениям №</t>
    </r>
    <r>
      <rPr>
        <sz val="12"/>
        <color theme="1"/>
        <rFont val="Times New Roman"/>
        <family val="1"/>
        <charset val="204"/>
      </rPr>
      <t xml:space="preserve">6 и </t>
    </r>
    <r>
      <rPr>
        <sz val="12"/>
        <rFont val="Times New Roman"/>
        <family val="1"/>
        <charset val="204"/>
      </rPr>
      <t>№</t>
    </r>
    <r>
      <rPr>
        <sz val="12"/>
        <color theme="1"/>
        <rFont val="Times New Roman"/>
        <family val="1"/>
        <charset val="204"/>
      </rPr>
      <t>7 к Постановлению Администрации города от 29.07.2013           №29-ПГ «Об утверждении Порядка разработки и реализации муниципальных программ городского округа Реутов» (с изменениями и дополнениями).</t>
    </r>
  </si>
  <si>
    <t>VIII. СОСТАВ, ФОРМА И СРОКИ ПРЕДСТАВЛЕНИЯ ОТЧЕТНОСТИ.</t>
  </si>
  <si>
    <t xml:space="preserve">       Итоговый отчет о реализации муниципальной программы представляется по формам согласно приложениям №7 и №8 к Постановлению Администрации города от 29.07.2013 №29-ПГ «Об утверждении Порядка разработки и реализации муниципальных программ городского округа Реутов» (с изменениями и дополнениями).</t>
  </si>
  <si>
    <t>руб.</t>
  </si>
  <si>
    <t>Приложение</t>
  </si>
  <si>
    <t>Общий объем средств, направленный на реализацию программы по капитальному ремонту общего имущества МКД из бюджета городского округа Реутов (КК2)</t>
  </si>
  <si>
    <t>Доля капитально отремонтированных МКД в общем числе МКД, подлежащих капитальному ремонту (КК3)</t>
  </si>
  <si>
    <t>МКДК – количество МКД, в которых планируется провести капитальный ремонт в очередной году,</t>
  </si>
  <si>
    <t xml:space="preserve">МКДПП – количество МКД, утвержденных Региональной Программой Московской области "Проведение капитального ремонта общего имущества в многоквартирных домах, расположенных на территории Московской области" </t>
  </si>
  <si>
    <t>Количество выявленных несанкционированных свалок мусора на территории муниципального образования, включая СНТ, объекты дорожного хозяйства и др. (К8)</t>
  </si>
  <si>
    <t>Доля населения, обеспеченного доброкачественной питьевой водой (К9)</t>
  </si>
  <si>
    <t>Динамика задолженности за энерго ресурсы (К10)</t>
  </si>
  <si>
    <t>Доля сточных вод, очищенных до нормативных значений, в общем объеме сточных вод, пропущенных через очистные сооружения (К11)</t>
  </si>
  <si>
    <t>Удельный вес оборудования жилищного фонда централизованным водопроводом (К12)</t>
  </si>
  <si>
    <t>Удельный вес оборудования жилищного фонда централизованным водоотведением (К13)</t>
  </si>
  <si>
    <t>1. Эффективность реализации Программы достигается путем:</t>
  </si>
  <si>
    <t>2. Эффективность реализации Подпрограммы «Благоустройство на 2015-2019 годы» достигается путем достижения поставленных целей.</t>
  </si>
  <si>
    <r>
      <t>2.1.</t>
    </r>
    <r>
      <rPr>
        <sz val="7"/>
        <color theme="1"/>
        <rFont val="Times New Roman"/>
        <family val="1"/>
        <charset val="204"/>
      </rPr>
      <t xml:space="preserve">                      </t>
    </r>
    <r>
      <rPr>
        <sz val="12"/>
        <color theme="1"/>
        <rFont val="Times New Roman"/>
        <family val="1"/>
        <charset val="204"/>
      </rPr>
      <t>Площадь дорожно-тропиночной сети (КБ1) – базовый показатель – общая протяженность дорожно-тропиночной сети на территории городского округа Реутов по состоянию на 2014 год 88 211 м2. Плановый показатель определяется нарастающим итогом, начиная с базового показателя.</t>
    </r>
  </si>
  <si>
    <r>
      <t>2.2.</t>
    </r>
    <r>
      <rPr>
        <sz val="7"/>
        <color theme="1"/>
        <rFont val="Times New Roman"/>
        <family val="1"/>
        <charset val="204"/>
      </rPr>
      <t xml:space="preserve">                      </t>
    </r>
    <r>
      <rPr>
        <sz val="12"/>
        <color theme="1"/>
        <rFont val="Times New Roman"/>
        <family val="1"/>
        <charset val="204"/>
      </rPr>
      <t>Количество катков (КБ2) – базовый показатель – общее количество катков, расположенных на территории городского округа Реутов по состоянию на 2014 год. Плановый показатель определяется нарастающим итогом, начиная с базового показателя.</t>
    </r>
  </si>
  <si>
    <r>
      <t>2.3.</t>
    </r>
    <r>
      <rPr>
        <sz val="7"/>
        <color theme="1"/>
        <rFont val="Times New Roman"/>
        <family val="1"/>
        <charset val="204"/>
      </rPr>
      <t xml:space="preserve">                      </t>
    </r>
    <r>
      <rPr>
        <sz val="12"/>
        <color theme="1"/>
        <rFont val="Times New Roman"/>
        <family val="1"/>
        <charset val="204"/>
      </rPr>
      <t>Количество детских, спортивных площадок (КБ3) – базовый показатель – общее количество детских и спортивных площадок, расположенных на территории городского округа Реутов. Плановый показатель определяется нарастающим итогом, начиная с базового показателя.</t>
    </r>
  </si>
  <si>
    <r>
      <t>2.4.</t>
    </r>
    <r>
      <rPr>
        <sz val="7"/>
        <color theme="1"/>
        <rFont val="Times New Roman"/>
        <family val="1"/>
        <charset val="204"/>
      </rPr>
      <t xml:space="preserve">                      </t>
    </r>
    <r>
      <rPr>
        <sz val="12"/>
        <color theme="1"/>
        <rFont val="Times New Roman"/>
        <family val="1"/>
        <charset val="204"/>
      </rPr>
      <t>Количество насаждений (КБ4) – базовый показатель – общее количество деревьев/кустарников, расположенных на территории городского округа Реутов. Плановый показатель определяется нарастающим итогом к базовому показателю.</t>
    </r>
  </si>
  <si>
    <r>
      <t>2.5.</t>
    </r>
    <r>
      <rPr>
        <sz val="7"/>
        <color theme="1"/>
        <rFont val="Times New Roman"/>
        <family val="1"/>
        <charset val="204"/>
      </rPr>
      <t xml:space="preserve">                      </t>
    </r>
    <r>
      <rPr>
        <sz val="12"/>
        <color theme="1"/>
        <rFont val="Times New Roman"/>
        <family val="1"/>
        <charset val="204"/>
      </rPr>
      <t>Количество насаждений (КБ5) – базовый показатель – общее количество однолетних и многолетних растений, расположенных на территории городского округа Реутов. Плановый показатель определяется нарастающим итогом, начиная с базового показателя.</t>
    </r>
  </si>
  <si>
    <r>
      <t>2.6.</t>
    </r>
    <r>
      <rPr>
        <sz val="7"/>
        <color theme="1"/>
        <rFont val="Times New Roman"/>
        <family val="1"/>
        <charset val="204"/>
      </rPr>
      <t xml:space="preserve">                      </t>
    </r>
    <r>
      <rPr>
        <sz val="12"/>
        <color theme="1"/>
        <rFont val="Times New Roman"/>
        <family val="1"/>
        <charset val="204"/>
      </rPr>
      <t>Количество элементов вертикального озеленения (КБ6) – базовый показатель – общее количество кашпо и конструкций, установленных на территории городского округа Реутов. Плановый показатель определяется нарастающим итогом, начиная с базового показателя.</t>
    </r>
  </si>
  <si>
    <r>
      <t>2.7.</t>
    </r>
    <r>
      <rPr>
        <sz val="7"/>
        <color theme="1"/>
        <rFont val="Times New Roman"/>
        <family val="1"/>
        <charset val="204"/>
      </rPr>
      <t xml:space="preserve">                      </t>
    </r>
    <r>
      <rPr>
        <sz val="12"/>
        <color theme="1"/>
        <rFont val="Times New Roman"/>
        <family val="1"/>
        <charset val="204"/>
      </rPr>
      <t>Количество элементов новогодней символики (КБ8) – базовый показатель – общее количество элементов новогодней символики, имеющейся в наличии в городском округе Реутов. Плановый показатель определяется нарастающим итогом, начиная с базового показателя.</t>
    </r>
  </si>
  <si>
    <r>
      <t>2.8.</t>
    </r>
    <r>
      <rPr>
        <sz val="7"/>
        <color theme="1"/>
        <rFont val="Times New Roman"/>
        <family val="1"/>
        <charset val="204"/>
      </rPr>
      <t xml:space="preserve">                      </t>
    </r>
    <r>
      <rPr>
        <sz val="12"/>
        <color theme="1"/>
        <rFont val="Times New Roman"/>
        <family val="1"/>
        <charset val="204"/>
      </rPr>
      <t>Количество приобретенной техники для нужд коммунального хозяйства  (КБ9) – базовый показатель – общее количество приобретенной техники для нужд коммунального хозяйства.</t>
    </r>
  </si>
  <si>
    <t>3. Эффективность реализации Подпрограммы «Капитальный ремонт объектов жилищно-коммунального хозяйства на 2015-2019 годы» достигается путем достижения поставленных целей.</t>
  </si>
  <si>
    <r>
      <t>3.1.</t>
    </r>
    <r>
      <rPr>
        <sz val="7"/>
        <color theme="1"/>
        <rFont val="Times New Roman"/>
        <family val="1"/>
        <charset val="204"/>
      </rPr>
      <t xml:space="preserve">                      </t>
    </r>
    <r>
      <rPr>
        <sz val="12"/>
        <color theme="1"/>
        <rFont val="Times New Roman"/>
        <family val="1"/>
        <charset val="204"/>
      </rPr>
      <t>Количество замененного газоиспользующего оборудования (КК1) – базовый показатель – количество замененного газоиспользующего оборудования, расположенного в жилищном фонде, находящейся в муниципальной собственности. Плановый показатель определяется количеством планируемого к замене газоиспользующего оборудования, расположенного в жилищном фонде муниципальной собственности в плановом периоде.</t>
    </r>
  </si>
  <si>
    <r>
      <t>3.2.</t>
    </r>
    <r>
      <rPr>
        <sz val="7"/>
        <color theme="1"/>
        <rFont val="Times New Roman"/>
        <family val="1"/>
        <charset val="204"/>
      </rPr>
      <t xml:space="preserve">                      </t>
    </r>
    <r>
      <rPr>
        <sz val="12"/>
        <color theme="1"/>
        <rFont val="Times New Roman"/>
        <family val="1"/>
        <charset val="204"/>
      </rPr>
      <t>Общий объем средств, направленный на реализацию программы по капитальному ремонту общего имущества МКД из бюджета городского округа Реутов (КК2 - руб.) - Определяется как произведение площади жилых и нежилых помещений, находящихся в составе имущества казны городского округа Реутов и размер взноса, установленный Правительством Московской области на очередной финансовый год.</t>
    </r>
  </si>
  <si>
    <r>
      <t>3.3.</t>
    </r>
    <r>
      <rPr>
        <sz val="7"/>
        <color theme="1"/>
        <rFont val="Times New Roman"/>
        <family val="1"/>
        <charset val="204"/>
      </rPr>
      <t xml:space="preserve">                      </t>
    </r>
    <r>
      <rPr>
        <sz val="12"/>
        <color theme="1"/>
        <rFont val="Times New Roman"/>
        <family val="1"/>
        <charset val="204"/>
      </rPr>
      <t>Доля капитально отремонтированных МКД в общем числе МКД, подлежащих капитальному ремонту (КК3–единица измерения %)</t>
    </r>
  </si>
  <si>
    <t>К4, К5, К6,К7,К8, К9, К10, К11, К12, К13 – определяются в соответствии с данными статистической отчетности за соответствующий отчетный период.</t>
  </si>
  <si>
    <t>1. «Благоустройство», на 2015-2019 годы (Приложение № 1 к муниципальной программе);</t>
  </si>
  <si>
    <t>2. «Капитальный ремонт объектов жилищно-коммунального хозяйства», на 2015-2019 годы (Приложение № 2 к муниципальной программе);</t>
  </si>
  <si>
    <t>Приложение № 1 к Программе</t>
  </si>
  <si>
    <t>Приложение № 2 к Программе</t>
  </si>
  <si>
    <t>Приложение № 3 к Программе</t>
  </si>
  <si>
    <t>Приложение № 4 к Программе</t>
  </si>
  <si>
    <t>Приложение № 5 к Программе</t>
  </si>
  <si>
    <t>Приложение № 6 к Программе</t>
  </si>
  <si>
    <t>Приложение № 7 к Программе</t>
  </si>
  <si>
    <t>Приложение № 8 к Программе</t>
  </si>
  <si>
    <t>Приложение № 9 к Программе</t>
  </si>
  <si>
    <t>Приложение № 10 к Программе</t>
  </si>
  <si>
    <t>Обустройство скверов, в рамках развития пешеходных зон на территории городского округа Реутов</t>
  </si>
  <si>
    <t>Содержание внутриквартальных дорог, дворовых территорий многоквартирных домов, проездов кдворовым территориям многоквартирных домов</t>
  </si>
  <si>
    <t>Обеспеченность обустроенными дворовыми территориями (в части установки и модернизации детских игровых и иных площадок)(КБ3)
222 штуки к 2019 году</t>
  </si>
  <si>
    <t>Примечание: * - объем финансирования определяется ежегодно, на основании Постановления Првительства Московской области на очередной год.</t>
  </si>
  <si>
    <t>Установка и модернизация детских игровых и иных площадок</t>
  </si>
  <si>
    <t>Приобретение и установка детских, спортивных площадок, площадок для выгула собак , устройство покрытий, покраска и ремонт в течение года</t>
  </si>
  <si>
    <t>Содержание и установка детских, спортивных площадок, площадок для выгула собак и малых архитектурных форм, в т.ч</t>
  </si>
  <si>
    <t>Содержание внутриквартальных дорог, дворовых территорий многоквартирных домов, проездов к дворовым территориям многоквартирных домов</t>
  </si>
  <si>
    <t>Выполнение работ по уборке и содержанию внутриквартильных дорог, дворовых территорий многоквартирных домов, проездов к дворовым территориям многоквартирных домов</t>
  </si>
  <si>
    <t>Выполнение работ по обустройству скверов, в рамках развития пешеходных зон на территории городского округа Реутов</t>
  </si>
  <si>
    <t>от "_____" _________ 2015 года № _____</t>
  </si>
  <si>
    <t>На основании проектно-сметной документации</t>
  </si>
  <si>
    <t>Произвести работы по капитальному ремонту несущих кострукций дома, по адресу: Московская область, ул. Новогиреевская, д. 10, кв.35</t>
  </si>
  <si>
    <t>Выполнение рпбот по капитальному ремонту несущих конструкций дома, по адресу: Московская область, ул. Новогиреевская, д. 10, кв.35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</si>
</sst>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р_."/>
  </numFmts>
  <fonts count="11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vertAlign val="superscript"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7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24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/>
    <xf numFmtId="0" fontId="1" fillId="0" borderId="0" xfId="0" applyFont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/>
    </xf>
    <xf numFmtId="0" fontId="1" fillId="0" borderId="0" xfId="0" applyFont="1" applyAlignment="1">
      <alignment wrapText="1"/>
    </xf>
    <xf numFmtId="0" fontId="1" fillId="0" borderId="0" xfId="0" applyFont="1" applyAlignment="1">
      <alignment horizontal="center" wrapText="1"/>
    </xf>
    <xf numFmtId="4" fontId="1" fillId="0" borderId="1" xfId="0" applyNumberFormat="1" applyFont="1" applyBorder="1" applyAlignment="1">
      <alignment horizontal="center" vertical="center" wrapText="1"/>
    </xf>
    <xf numFmtId="1" fontId="1" fillId="0" borderId="1" xfId="0" applyNumberFormat="1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/>
    </xf>
    <xf numFmtId="4" fontId="1" fillId="0" borderId="0" xfId="0" applyNumberFormat="1" applyFont="1"/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wrapText="1"/>
    </xf>
    <xf numFmtId="0" fontId="2" fillId="0" borderId="1" xfId="0" applyFont="1" applyBorder="1"/>
    <xf numFmtId="3" fontId="2" fillId="0" borderId="1" xfId="0" applyNumberFormat="1" applyFont="1" applyBorder="1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wrapText="1"/>
    </xf>
    <xf numFmtId="14" fontId="2" fillId="0" borderId="1" xfId="0" applyNumberFormat="1" applyFont="1" applyBorder="1" applyAlignment="1">
      <alignment wrapText="1"/>
    </xf>
    <xf numFmtId="4" fontId="2" fillId="0" borderId="1" xfId="0" applyNumberFormat="1" applyFont="1" applyBorder="1"/>
    <xf numFmtId="0" fontId="1" fillId="0" borderId="0" xfId="0" applyFont="1" applyBorder="1" applyAlignment="1">
      <alignment vertical="top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3" fontId="1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/>
    </xf>
    <xf numFmtId="4" fontId="1" fillId="0" borderId="0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/>
    <xf numFmtId="4" fontId="1" fillId="0" borderId="5" xfId="0" applyNumberFormat="1" applyFont="1" applyBorder="1"/>
    <xf numFmtId="3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0" fontId="1" fillId="0" borderId="0" xfId="0" applyFont="1" applyBorder="1" applyAlignment="1">
      <alignment horizontal="center" vertical="top" wrapText="1"/>
    </xf>
    <xf numFmtId="0" fontId="1" fillId="0" borderId="0" xfId="0" applyFont="1" applyBorder="1" applyAlignment="1">
      <alignment horizontal="justify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1" xfId="0" applyFont="1" applyBorder="1"/>
    <xf numFmtId="14" fontId="2" fillId="0" borderId="1" xfId="0" applyNumberFormat="1" applyFont="1" applyBorder="1" applyAlignment="1">
      <alignment horizontal="center"/>
    </xf>
    <xf numFmtId="4" fontId="3" fillId="0" borderId="1" xfId="0" applyNumberFormat="1" applyFont="1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Border="1" applyAlignment="1">
      <alignment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top" wrapText="1"/>
    </xf>
    <xf numFmtId="49" fontId="1" fillId="0" borderId="0" xfId="0" applyNumberFormat="1" applyFont="1" applyBorder="1" applyAlignment="1">
      <alignment vertical="top" wrapText="1"/>
    </xf>
    <xf numFmtId="0" fontId="5" fillId="0" borderId="1" xfId="0" applyFont="1" applyBorder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4" fontId="5" fillId="0" borderId="1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0" xfId="0" applyFont="1"/>
    <xf numFmtId="0" fontId="6" fillId="0" borderId="0" xfId="0" applyFont="1" applyAlignment="1">
      <alignment vertical="center"/>
    </xf>
    <xf numFmtId="0" fontId="2" fillId="0" borderId="0" xfId="0" applyFont="1" applyAlignment="1">
      <alignment horizontal="right"/>
    </xf>
    <xf numFmtId="0" fontId="6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3" fontId="2" fillId="0" borderId="1" xfId="0" applyNumberFormat="1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 wrapText="1"/>
    </xf>
    <xf numFmtId="49" fontId="2" fillId="0" borderId="0" xfId="0" applyNumberFormat="1" applyFont="1" applyBorder="1" applyAlignment="1">
      <alignment vertical="center" wrapText="1"/>
    </xf>
    <xf numFmtId="0" fontId="2" fillId="0" borderId="0" xfId="0" applyFont="1" applyBorder="1" applyAlignment="1">
      <alignment vertical="center"/>
    </xf>
    <xf numFmtId="0" fontId="2" fillId="0" borderId="0" xfId="0" applyFont="1" applyBorder="1"/>
    <xf numFmtId="49" fontId="2" fillId="0" borderId="1" xfId="0" applyNumberFormat="1" applyFont="1" applyBorder="1" applyAlignment="1">
      <alignment vertical="center" wrapText="1"/>
    </xf>
    <xf numFmtId="0" fontId="8" fillId="0" borderId="0" xfId="0" applyFont="1" applyAlignment="1">
      <alignment horizontal="left" vertical="center" indent="5"/>
    </xf>
    <xf numFmtId="0" fontId="2" fillId="0" borderId="0" xfId="0" applyFont="1" applyAlignment="1">
      <alignment horizontal="right" vertical="center"/>
    </xf>
    <xf numFmtId="0" fontId="2" fillId="0" borderId="1" xfId="0" applyFont="1" applyBorder="1" applyAlignment="1">
      <alignment horizontal="left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vertical="center" wrapText="1"/>
    </xf>
    <xf numFmtId="0" fontId="2" fillId="0" borderId="0" xfId="0" applyFont="1" applyBorder="1" applyAlignment="1">
      <alignment horizontal="justify" vertical="center" wrapText="1"/>
    </xf>
    <xf numFmtId="0" fontId="2" fillId="0" borderId="0" xfId="0" applyFont="1" applyBorder="1" applyAlignment="1">
      <alignment vertical="center" wrapText="1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0" fillId="0" borderId="0" xfId="0" applyAlignment="1">
      <alignment horizontal="left" wrapText="1"/>
    </xf>
    <xf numFmtId="0" fontId="1" fillId="0" borderId="13" xfId="0" applyFont="1" applyBorder="1" applyAlignment="1">
      <alignment horizontal="left" vertical="center" wrapText="1"/>
    </xf>
    <xf numFmtId="0" fontId="0" fillId="0" borderId="0" xfId="0" applyBorder="1" applyAlignment="1">
      <alignment horizontal="left" wrapText="1"/>
    </xf>
    <xf numFmtId="0" fontId="0" fillId="0" borderId="14" xfId="0" applyBorder="1" applyAlignment="1">
      <alignment horizontal="left" wrapText="1"/>
    </xf>
    <xf numFmtId="164" fontId="1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vertical="center"/>
    </xf>
    <xf numFmtId="10" fontId="1" fillId="0" borderId="1" xfId="0" applyNumberFormat="1" applyFont="1" applyBorder="1" applyAlignment="1">
      <alignment horizontal="center" vertical="center" wrapText="1"/>
    </xf>
    <xf numFmtId="10" fontId="1" fillId="0" borderId="1" xfId="0" applyNumberFormat="1" applyFont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justify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3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0" fontId="1" fillId="0" borderId="14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12" xfId="0" applyFont="1" applyBorder="1" applyAlignment="1">
      <alignment horizontal="left" vertical="center" wrapText="1"/>
    </xf>
    <xf numFmtId="0" fontId="1" fillId="0" borderId="15" xfId="0" applyFont="1" applyBorder="1" applyAlignment="1">
      <alignment horizontal="left" vertical="center" wrapText="1"/>
    </xf>
    <xf numFmtId="49" fontId="1" fillId="0" borderId="1" xfId="0" applyNumberFormat="1" applyFont="1" applyBorder="1" applyAlignment="1">
      <alignment horizontal="justify" vertical="top" wrapText="1"/>
    </xf>
    <xf numFmtId="0" fontId="1" fillId="0" borderId="5" xfId="0" applyFont="1" applyBorder="1" applyAlignment="1">
      <alignment horizontal="justify" vertical="center" wrapText="1"/>
    </xf>
    <xf numFmtId="0" fontId="1" fillId="0" borderId="9" xfId="0" applyFont="1" applyBorder="1" applyAlignment="1">
      <alignment horizontal="justify" vertical="center" wrapText="1"/>
    </xf>
    <xf numFmtId="0" fontId="1" fillId="0" borderId="6" xfId="0" applyFont="1" applyBorder="1" applyAlignment="1">
      <alignment horizontal="justify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8" xfId="0" applyFont="1" applyBorder="1" applyAlignment="1">
      <alignment vertical="center" wrapText="1"/>
    </xf>
    <xf numFmtId="0" fontId="1" fillId="0" borderId="12" xfId="0" applyFont="1" applyBorder="1" applyAlignment="1">
      <alignment vertical="center" wrapText="1"/>
    </xf>
    <xf numFmtId="0" fontId="1" fillId="0" borderId="15" xfId="0" applyFont="1" applyBorder="1" applyAlignment="1">
      <alignment vertical="center" wrapText="1"/>
    </xf>
    <xf numFmtId="0" fontId="1" fillId="0" borderId="13" xfId="0" applyFont="1" applyBorder="1" applyAlignment="1">
      <alignment wrapText="1"/>
    </xf>
    <xf numFmtId="0" fontId="1" fillId="0" borderId="0" xfId="0" applyFont="1" applyBorder="1" applyAlignment="1">
      <alignment wrapText="1"/>
    </xf>
    <xf numFmtId="0" fontId="1" fillId="0" borderId="14" xfId="0" applyFont="1" applyBorder="1" applyAlignment="1">
      <alignment wrapText="1"/>
    </xf>
    <xf numFmtId="0" fontId="1" fillId="0" borderId="13" xfId="0" applyFont="1" applyBorder="1" applyAlignment="1">
      <alignment horizontal="justify" vertical="center" wrapText="1"/>
    </xf>
    <xf numFmtId="0" fontId="1" fillId="0" borderId="0" xfId="0" applyFont="1" applyBorder="1" applyAlignment="1">
      <alignment horizontal="justify" vertical="center" wrapText="1"/>
    </xf>
    <xf numFmtId="0" fontId="1" fillId="0" borderId="14" xfId="0" applyFont="1" applyBorder="1" applyAlignment="1">
      <alignment horizontal="justify" vertical="center" wrapText="1"/>
    </xf>
    <xf numFmtId="0" fontId="1" fillId="0" borderId="1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top"/>
    </xf>
    <xf numFmtId="0" fontId="1" fillId="0" borderId="6" xfId="0" applyFont="1" applyBorder="1" applyAlignment="1">
      <alignment horizontal="center" vertical="top"/>
    </xf>
    <xf numFmtId="0" fontId="1" fillId="0" borderId="0" xfId="0" applyFont="1" applyAlignment="1">
      <alignment horizontal="right" vertical="center"/>
    </xf>
    <xf numFmtId="0" fontId="1" fillId="0" borderId="2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0" xfId="0" applyFont="1" applyAlignment="1">
      <alignment horizontal="center" wrapText="1"/>
    </xf>
    <xf numFmtId="0" fontId="1" fillId="0" borderId="2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2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2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14" fontId="2" fillId="0" borderId="2" xfId="0" applyNumberFormat="1" applyFont="1" applyBorder="1" applyAlignment="1">
      <alignment horizontal="center" wrapText="1"/>
    </xf>
    <xf numFmtId="14" fontId="2" fillId="0" borderId="4" xfId="0" applyNumberFormat="1" applyFont="1" applyBorder="1" applyAlignment="1">
      <alignment horizontal="center" wrapText="1"/>
    </xf>
    <xf numFmtId="14" fontId="2" fillId="0" borderId="3" xfId="0" applyNumberFormat="1" applyFont="1" applyBorder="1" applyAlignment="1">
      <alignment horizont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2" fillId="0" borderId="12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8" fillId="0" borderId="11" xfId="0" applyFont="1" applyBorder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2" fillId="0" borderId="0" xfId="0" applyFont="1" applyAlignment="1">
      <alignment horizontal="right"/>
    </xf>
    <xf numFmtId="0" fontId="6" fillId="0" borderId="10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ribungb\Downloads\&#1055;&#1088;&#1080;&#1083;&#1086;&#1078;&#1077;&#1085;&#1080;&#1077;%201%20(1)%20&#1087;&#1086;&#1076;&#1075;&#1086;&#1085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аспорт ПРОГРАММЫ"/>
      <sheetName val="Паспорт ПП"/>
      <sheetName val="Результаты"/>
      <sheetName val="Обоснование Финансовых ресурсов"/>
      <sheetName val="Перечень Мероприятий"/>
      <sheetName val="подсчет кап рем МестБюдж"/>
      <sheetName val="Приложения по Озеленение"/>
    </sheetNames>
    <sheetDataSet>
      <sheetData sheetId="0"/>
      <sheetData sheetId="1"/>
      <sheetData sheetId="2"/>
      <sheetData sheetId="3"/>
      <sheetData sheetId="4">
        <row r="11">
          <cell r="G11">
            <v>1902.86</v>
          </cell>
        </row>
        <row r="20">
          <cell r="G20">
            <v>137.69999999999999</v>
          </cell>
        </row>
        <row r="25">
          <cell r="G25">
            <v>1169</v>
          </cell>
        </row>
        <row r="31">
          <cell r="G31">
            <v>200</v>
          </cell>
        </row>
        <row r="35">
          <cell r="G35">
            <v>2991.9</v>
          </cell>
        </row>
        <row r="36">
          <cell r="G36">
            <v>6759</v>
          </cell>
        </row>
      </sheetData>
      <sheetData sheetId="5"/>
      <sheetData sheetId="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57"/>
  <sheetViews>
    <sheetView tabSelected="1" topLeftCell="A4" zoomScaleNormal="100" workbookViewId="0">
      <selection activeCell="A12" sqref="A12"/>
    </sheetView>
  </sheetViews>
  <sheetFormatPr defaultRowHeight="15" x14ac:dyDescent="0.25"/>
  <cols>
    <col min="1" max="1" width="54" customWidth="1"/>
    <col min="2" max="2" width="20.7109375" customWidth="1"/>
    <col min="3" max="3" width="15.42578125" customWidth="1"/>
    <col min="4" max="4" width="11.28515625" customWidth="1"/>
    <col min="5" max="6" width="11.85546875" customWidth="1"/>
    <col min="7" max="7" width="12.140625" customWidth="1"/>
    <col min="8" max="8" width="10.140625" customWidth="1"/>
    <col min="9" max="9" width="11.28515625" customWidth="1"/>
  </cols>
  <sheetData>
    <row r="1" spans="1:9" ht="15.75" x14ac:dyDescent="0.25">
      <c r="F1" s="136" t="s">
        <v>1176</v>
      </c>
      <c r="G1" s="136"/>
      <c r="H1" s="136"/>
      <c r="I1" s="136"/>
    </row>
    <row r="2" spans="1:9" ht="15.75" x14ac:dyDescent="0.25">
      <c r="F2" s="136" t="s">
        <v>1064</v>
      </c>
      <c r="G2" s="136"/>
      <c r="H2" s="136"/>
      <c r="I2" s="136"/>
    </row>
    <row r="3" spans="1:9" ht="32.25" customHeight="1" x14ac:dyDescent="0.25">
      <c r="F3" s="136" t="s">
        <v>1224</v>
      </c>
      <c r="G3" s="136"/>
      <c r="H3" s="136"/>
      <c r="I3" s="136"/>
    </row>
    <row r="4" spans="1:9" x14ac:dyDescent="0.25">
      <c r="A4" s="142" t="s">
        <v>1063</v>
      </c>
      <c r="B4" s="142"/>
      <c r="C4" s="142"/>
      <c r="D4" s="142"/>
      <c r="E4" s="142"/>
      <c r="F4" s="142"/>
      <c r="G4" s="142"/>
      <c r="H4" s="142"/>
      <c r="I4" s="142"/>
    </row>
    <row r="5" spans="1:9" x14ac:dyDescent="0.25">
      <c r="A5" s="142"/>
      <c r="B5" s="142"/>
      <c r="C5" s="142"/>
      <c r="D5" s="142"/>
      <c r="E5" s="142"/>
      <c r="F5" s="142"/>
      <c r="G5" s="142"/>
      <c r="H5" s="142"/>
      <c r="I5" s="142"/>
    </row>
    <row r="6" spans="1:9" x14ac:dyDescent="0.25">
      <c r="A6" s="142"/>
      <c r="B6" s="142"/>
      <c r="C6" s="142"/>
      <c r="D6" s="142"/>
      <c r="E6" s="142"/>
      <c r="F6" s="142"/>
      <c r="G6" s="142"/>
      <c r="H6" s="142"/>
      <c r="I6" s="142"/>
    </row>
    <row r="7" spans="1:9" ht="15.75" x14ac:dyDescent="0.25">
      <c r="A7" s="2"/>
      <c r="B7" s="1"/>
      <c r="C7" s="1"/>
      <c r="D7" s="1"/>
      <c r="E7" s="1"/>
      <c r="F7" s="1"/>
      <c r="G7" s="1"/>
      <c r="H7" s="1"/>
      <c r="I7" s="1"/>
    </row>
    <row r="8" spans="1:9" ht="15.75" x14ac:dyDescent="0.25">
      <c r="A8" s="4" t="s">
        <v>66</v>
      </c>
      <c r="B8" s="137" t="s">
        <v>1010</v>
      </c>
      <c r="C8" s="137"/>
      <c r="D8" s="137"/>
      <c r="E8" s="137"/>
      <c r="F8" s="137"/>
      <c r="G8" s="137"/>
      <c r="H8" s="137"/>
      <c r="I8" s="137"/>
    </row>
    <row r="9" spans="1:9" ht="41.25" customHeight="1" x14ac:dyDescent="0.25">
      <c r="A9" s="4" t="s">
        <v>67</v>
      </c>
      <c r="B9" s="137" t="s">
        <v>68</v>
      </c>
      <c r="C9" s="137"/>
      <c r="D9" s="137"/>
      <c r="E9" s="137"/>
      <c r="F9" s="137"/>
      <c r="G9" s="137"/>
      <c r="H9" s="137"/>
      <c r="I9" s="137"/>
    </row>
    <row r="10" spans="1:9" ht="15.75" x14ac:dyDescent="0.25">
      <c r="A10" s="4" t="s">
        <v>69</v>
      </c>
      <c r="B10" s="137" t="s">
        <v>972</v>
      </c>
      <c r="C10" s="137"/>
      <c r="D10" s="137"/>
      <c r="E10" s="137"/>
      <c r="F10" s="137"/>
      <c r="G10" s="137"/>
      <c r="H10" s="137"/>
      <c r="I10" s="137"/>
    </row>
    <row r="11" spans="1:9" ht="24.75" customHeight="1" x14ac:dyDescent="0.25">
      <c r="A11" s="4" t="s">
        <v>70</v>
      </c>
      <c r="B11" s="137" t="s">
        <v>974</v>
      </c>
      <c r="C11" s="137"/>
      <c r="D11" s="137"/>
      <c r="E11" s="137"/>
      <c r="F11" s="137"/>
      <c r="G11" s="137"/>
      <c r="H11" s="137"/>
      <c r="I11" s="137"/>
    </row>
    <row r="12" spans="1:9" ht="30.75" customHeight="1" x14ac:dyDescent="0.25">
      <c r="A12" s="24" t="s">
        <v>71</v>
      </c>
      <c r="B12" s="137" t="s">
        <v>5</v>
      </c>
      <c r="C12" s="137"/>
      <c r="D12" s="137"/>
      <c r="E12" s="137"/>
      <c r="F12" s="137"/>
      <c r="G12" s="137"/>
      <c r="H12" s="137"/>
      <c r="I12" s="137"/>
    </row>
    <row r="13" spans="1:9" ht="15.75" x14ac:dyDescent="0.25">
      <c r="A13" s="4" t="s">
        <v>7</v>
      </c>
      <c r="B13" s="137" t="s">
        <v>8</v>
      </c>
      <c r="C13" s="137"/>
      <c r="D13" s="137"/>
      <c r="E13" s="137"/>
      <c r="F13" s="137"/>
      <c r="G13" s="137"/>
      <c r="H13" s="137"/>
      <c r="I13" s="137"/>
    </row>
    <row r="14" spans="1:9" ht="65.25" customHeight="1" x14ac:dyDescent="0.25">
      <c r="A14" s="4" t="s">
        <v>72</v>
      </c>
      <c r="B14" s="137" t="s">
        <v>1011</v>
      </c>
      <c r="C14" s="137"/>
      <c r="D14" s="137"/>
      <c r="E14" s="137"/>
      <c r="F14" s="137"/>
      <c r="G14" s="137"/>
      <c r="H14" s="137"/>
      <c r="I14" s="137"/>
    </row>
    <row r="15" spans="1:9" ht="15.75" customHeight="1" x14ac:dyDescent="0.25">
      <c r="A15" s="156" t="s">
        <v>73</v>
      </c>
      <c r="B15" s="143" t="s">
        <v>12</v>
      </c>
      <c r="C15" s="144"/>
      <c r="D15" s="144"/>
      <c r="E15" s="144"/>
      <c r="F15" s="144"/>
      <c r="G15" s="144"/>
      <c r="H15" s="145"/>
      <c r="I15" s="145"/>
    </row>
    <row r="16" spans="1:9" ht="15.75" customHeight="1" x14ac:dyDescent="0.25">
      <c r="A16" s="156"/>
      <c r="B16" s="145" t="s">
        <v>20</v>
      </c>
      <c r="C16" s="138" t="s">
        <v>13</v>
      </c>
      <c r="D16" s="138" t="s">
        <v>14</v>
      </c>
      <c r="E16" s="138" t="s">
        <v>15</v>
      </c>
      <c r="F16" s="138" t="s">
        <v>16</v>
      </c>
      <c r="G16" s="140" t="s">
        <v>17</v>
      </c>
      <c r="H16" s="145"/>
      <c r="I16" s="145"/>
    </row>
    <row r="17" spans="1:10" ht="15.75" customHeight="1" x14ac:dyDescent="0.25">
      <c r="A17" s="156"/>
      <c r="B17" s="145"/>
      <c r="C17" s="139"/>
      <c r="D17" s="139"/>
      <c r="E17" s="139"/>
      <c r="F17" s="139"/>
      <c r="G17" s="141"/>
      <c r="H17" s="145"/>
      <c r="I17" s="145"/>
    </row>
    <row r="18" spans="1:10" ht="25.5" customHeight="1" x14ac:dyDescent="0.25">
      <c r="A18" s="26" t="s">
        <v>74</v>
      </c>
      <c r="B18" s="9">
        <f>SUM(C18:G18)</f>
        <v>616422.39999999991</v>
      </c>
      <c r="C18" s="6">
        <f>'Паспорт ПП'!E15+'Паспорт ПП'!E65</f>
        <v>162017.30000000002</v>
      </c>
      <c r="D18" s="6">
        <f>'Паспорт ПП'!F15+'Паспорт ПП'!F65</f>
        <v>50611.199999999997</v>
      </c>
      <c r="E18" s="6">
        <f>'Паспорт ПП'!G15+'Паспорт ПП'!G65</f>
        <v>53415.8</v>
      </c>
      <c r="F18" s="6">
        <f>'Паспорт ПП'!H15+'Паспорт ПП'!H65</f>
        <v>170286.9</v>
      </c>
      <c r="G18" s="6">
        <f>'Паспорт ПП'!I15+'Паспорт ПП'!I65</f>
        <v>180091.2</v>
      </c>
      <c r="H18" s="145"/>
      <c r="I18" s="145"/>
    </row>
    <row r="19" spans="1:10" ht="22.5" customHeight="1" x14ac:dyDescent="0.25">
      <c r="A19" s="26" t="s">
        <v>21</v>
      </c>
      <c r="B19" s="9">
        <f t="shared" ref="B19:B21" si="0">SUM(C19:G19)</f>
        <v>6981.9</v>
      </c>
      <c r="C19" s="6">
        <f>'Паспорт ПП'!E62+'Паспорт ПП'!E14</f>
        <v>6981.9</v>
      </c>
      <c r="D19" s="6" t="s">
        <v>1016</v>
      </c>
      <c r="E19" s="6" t="s">
        <v>1016</v>
      </c>
      <c r="F19" s="6" t="s">
        <v>1016</v>
      </c>
      <c r="G19" s="6" t="s">
        <v>1016</v>
      </c>
      <c r="H19" s="145"/>
      <c r="I19" s="145"/>
    </row>
    <row r="20" spans="1:10" ht="29.25" customHeight="1" x14ac:dyDescent="0.25">
      <c r="A20" s="26" t="s">
        <v>1053</v>
      </c>
      <c r="B20" s="9">
        <f t="shared" si="0"/>
        <v>192658.8</v>
      </c>
      <c r="C20" s="6">
        <f>'Паспорт ПП'!E64</f>
        <v>192658.8</v>
      </c>
      <c r="D20" s="6" t="str">
        <f>'Паспорт ПП'!F64</f>
        <v>*</v>
      </c>
      <c r="E20" s="6" t="str">
        <f>'Паспорт ПП'!G64</f>
        <v>*</v>
      </c>
      <c r="F20" s="6" t="str">
        <f>'Паспорт ПП'!H64</f>
        <v>*</v>
      </c>
      <c r="G20" s="6" t="str">
        <f>'Паспорт ПП'!I64</f>
        <v>*</v>
      </c>
      <c r="H20" s="145"/>
      <c r="I20" s="145"/>
    </row>
    <row r="21" spans="1:10" ht="33" customHeight="1" x14ac:dyDescent="0.25">
      <c r="A21" s="26" t="s">
        <v>75</v>
      </c>
      <c r="B21" s="9">
        <f t="shared" si="0"/>
        <v>3116.8</v>
      </c>
      <c r="C21" s="25">
        <f>'Паспорт ПП'!E63</f>
        <v>3116.8</v>
      </c>
      <c r="D21" s="25" t="str">
        <f>'Паспорт ПП'!F63</f>
        <v>*</v>
      </c>
      <c r="E21" s="25" t="str">
        <f>'Паспорт ПП'!G63</f>
        <v>*</v>
      </c>
      <c r="F21" s="25" t="str">
        <f>'Паспорт ПП'!H63</f>
        <v>*</v>
      </c>
      <c r="G21" s="25" t="str">
        <f>'Паспорт ПП'!I63</f>
        <v>*</v>
      </c>
      <c r="H21" s="145"/>
      <c r="I21" s="145"/>
    </row>
    <row r="22" spans="1:10" ht="132" customHeight="1" x14ac:dyDescent="0.25">
      <c r="A22" s="29" t="s">
        <v>19</v>
      </c>
      <c r="B22" s="153" t="s">
        <v>971</v>
      </c>
      <c r="C22" s="154"/>
      <c r="D22" s="154"/>
      <c r="E22" s="154"/>
      <c r="F22" s="154"/>
      <c r="G22" s="154"/>
      <c r="H22" s="154"/>
      <c r="I22" s="155"/>
    </row>
    <row r="24" spans="1:10" ht="54.75" customHeight="1" x14ac:dyDescent="0.25">
      <c r="A24" s="79" t="s">
        <v>1016</v>
      </c>
      <c r="B24" s="152" t="s">
        <v>1017</v>
      </c>
      <c r="C24" s="152"/>
      <c r="D24" s="152"/>
      <c r="E24" s="152"/>
      <c r="F24" s="152"/>
      <c r="G24" s="152"/>
      <c r="H24" s="152"/>
      <c r="I24" s="152"/>
      <c r="J24" s="80"/>
    </row>
    <row r="25" spans="1:10" ht="43.5" customHeight="1" x14ac:dyDescent="0.25">
      <c r="A25" s="143" t="s">
        <v>1066</v>
      </c>
      <c r="B25" s="144"/>
      <c r="C25" s="144"/>
      <c r="D25" s="144"/>
      <c r="E25" s="144"/>
      <c r="F25" s="144"/>
      <c r="G25" s="144"/>
      <c r="H25" s="144"/>
      <c r="I25" s="157"/>
    </row>
    <row r="26" spans="1:10" ht="112.5" customHeight="1" x14ac:dyDescent="0.25">
      <c r="A26" s="146" t="s">
        <v>1071</v>
      </c>
      <c r="B26" s="147"/>
      <c r="C26" s="147"/>
      <c r="D26" s="147"/>
      <c r="E26" s="147"/>
      <c r="F26" s="147"/>
      <c r="G26" s="147"/>
      <c r="H26" s="147"/>
      <c r="I26" s="148"/>
    </row>
    <row r="27" spans="1:10" ht="67.5" customHeight="1" x14ac:dyDescent="0.25">
      <c r="A27" s="146" t="s">
        <v>1072</v>
      </c>
      <c r="B27" s="147"/>
      <c r="C27" s="147"/>
      <c r="D27" s="147"/>
      <c r="E27" s="147"/>
      <c r="F27" s="147"/>
      <c r="G27" s="147"/>
      <c r="H27" s="147"/>
      <c r="I27" s="148"/>
    </row>
    <row r="28" spans="1:10" ht="15.75" x14ac:dyDescent="0.25">
      <c r="A28" s="146" t="s">
        <v>1073</v>
      </c>
      <c r="B28" s="147"/>
      <c r="C28" s="147"/>
      <c r="D28" s="147"/>
      <c r="E28" s="147"/>
      <c r="F28" s="147"/>
      <c r="G28" s="147"/>
      <c r="H28" s="147"/>
      <c r="I28" s="148"/>
    </row>
    <row r="29" spans="1:10" ht="15.75" x14ac:dyDescent="0.25">
      <c r="A29" s="146" t="s">
        <v>1074</v>
      </c>
      <c r="B29" s="147"/>
      <c r="C29" s="147"/>
      <c r="D29" s="147"/>
      <c r="E29" s="147"/>
      <c r="F29" s="147"/>
      <c r="G29" s="147"/>
      <c r="H29" s="147"/>
      <c r="I29" s="148"/>
    </row>
    <row r="30" spans="1:10" ht="36" customHeight="1" x14ac:dyDescent="0.25">
      <c r="A30" s="149" t="s">
        <v>1065</v>
      </c>
      <c r="B30" s="150"/>
      <c r="C30" s="150"/>
      <c r="D30" s="150"/>
      <c r="E30" s="150"/>
      <c r="F30" s="150"/>
      <c r="G30" s="150"/>
      <c r="H30" s="150"/>
      <c r="I30" s="151"/>
    </row>
    <row r="31" spans="1:10" ht="33" customHeight="1" x14ac:dyDescent="0.25">
      <c r="A31" s="143" t="s">
        <v>1067</v>
      </c>
      <c r="B31" s="144"/>
      <c r="C31" s="144"/>
      <c r="D31" s="144"/>
      <c r="E31" s="144"/>
      <c r="F31" s="144"/>
      <c r="G31" s="144"/>
      <c r="H31" s="144"/>
      <c r="I31" s="157"/>
    </row>
    <row r="32" spans="1:10" ht="33" customHeight="1" x14ac:dyDescent="0.25">
      <c r="A32" s="146" t="s">
        <v>1069</v>
      </c>
      <c r="B32" s="147"/>
      <c r="C32" s="147"/>
      <c r="D32" s="147"/>
      <c r="E32" s="147"/>
      <c r="F32" s="147"/>
      <c r="G32" s="147"/>
      <c r="H32" s="147"/>
      <c r="I32" s="148"/>
    </row>
    <row r="33" spans="1:9" ht="15.75" x14ac:dyDescent="0.25">
      <c r="A33" s="146" t="s">
        <v>1068</v>
      </c>
      <c r="B33" s="147"/>
      <c r="C33" s="147"/>
      <c r="D33" s="147"/>
      <c r="E33" s="147"/>
      <c r="F33" s="147"/>
      <c r="G33" s="147"/>
      <c r="H33" s="147"/>
      <c r="I33" s="148"/>
    </row>
    <row r="34" spans="1:9" ht="15.75" x14ac:dyDescent="0.25">
      <c r="A34" s="146" t="s">
        <v>1070</v>
      </c>
      <c r="B34" s="147"/>
      <c r="C34" s="147"/>
      <c r="D34" s="147"/>
      <c r="E34" s="147"/>
      <c r="F34" s="147"/>
      <c r="G34" s="147"/>
      <c r="H34" s="147"/>
      <c r="I34" s="148"/>
    </row>
    <row r="35" spans="1:9" ht="48.75" customHeight="1" x14ac:dyDescent="0.25">
      <c r="A35" s="143" t="s">
        <v>1097</v>
      </c>
      <c r="B35" s="144"/>
      <c r="C35" s="144"/>
      <c r="D35" s="144"/>
      <c r="E35" s="144"/>
      <c r="F35" s="144"/>
      <c r="G35" s="144"/>
      <c r="H35" s="144"/>
      <c r="I35" s="157"/>
    </row>
    <row r="36" spans="1:9" ht="15.75" x14ac:dyDescent="0.25">
      <c r="A36" s="158" t="s">
        <v>1075</v>
      </c>
      <c r="B36" s="159"/>
      <c r="C36" s="159"/>
      <c r="D36" s="159"/>
      <c r="E36" s="159"/>
      <c r="F36" s="159"/>
      <c r="G36" s="159"/>
      <c r="H36" s="159"/>
      <c r="I36" s="160"/>
    </row>
    <row r="37" spans="1:9" ht="15.75" x14ac:dyDescent="0.25">
      <c r="A37" s="146" t="s">
        <v>1202</v>
      </c>
      <c r="B37" s="147"/>
      <c r="C37" s="147"/>
      <c r="D37" s="147"/>
      <c r="E37" s="147"/>
      <c r="F37" s="147"/>
      <c r="G37" s="147"/>
      <c r="H37" s="147"/>
      <c r="I37" s="148"/>
    </row>
    <row r="38" spans="1:9" ht="15.75" x14ac:dyDescent="0.25">
      <c r="A38" s="146" t="s">
        <v>1203</v>
      </c>
      <c r="B38" s="147"/>
      <c r="C38" s="147"/>
      <c r="D38" s="147"/>
      <c r="E38" s="147"/>
      <c r="F38" s="147"/>
      <c r="G38" s="147"/>
      <c r="H38" s="147"/>
      <c r="I38" s="148"/>
    </row>
    <row r="39" spans="1:9" ht="15.75" x14ac:dyDescent="0.25">
      <c r="A39" s="158" t="s">
        <v>1076</v>
      </c>
      <c r="B39" s="159"/>
      <c r="C39" s="159"/>
      <c r="D39" s="159"/>
      <c r="E39" s="159"/>
      <c r="F39" s="159"/>
      <c r="G39" s="159"/>
      <c r="H39" s="159"/>
      <c r="I39" s="160"/>
    </row>
    <row r="40" spans="1:9" ht="15.75" x14ac:dyDescent="0.25">
      <c r="A40" s="146" t="s">
        <v>1077</v>
      </c>
      <c r="B40" s="147"/>
      <c r="C40" s="147"/>
      <c r="D40" s="147"/>
      <c r="E40" s="147"/>
      <c r="F40" s="147"/>
      <c r="G40" s="147"/>
      <c r="H40" s="147"/>
      <c r="I40" s="148"/>
    </row>
    <row r="41" spans="1:9" ht="15.75" x14ac:dyDescent="0.25">
      <c r="A41" s="146" t="s">
        <v>1078</v>
      </c>
      <c r="B41" s="147"/>
      <c r="C41" s="147"/>
      <c r="D41" s="147"/>
      <c r="E41" s="147"/>
      <c r="F41" s="147"/>
      <c r="G41" s="147"/>
      <c r="H41" s="147"/>
      <c r="I41" s="148"/>
    </row>
    <row r="42" spans="1:9" ht="15.75" x14ac:dyDescent="0.25">
      <c r="A42" s="146" t="s">
        <v>1079</v>
      </c>
      <c r="B42" s="147"/>
      <c r="C42" s="147"/>
      <c r="D42" s="147"/>
      <c r="E42" s="147"/>
      <c r="F42" s="147"/>
      <c r="G42" s="147"/>
      <c r="H42" s="147"/>
      <c r="I42" s="148"/>
    </row>
    <row r="43" spans="1:9" ht="15.75" x14ac:dyDescent="0.25">
      <c r="A43" s="146" t="s">
        <v>1080</v>
      </c>
      <c r="B43" s="147"/>
      <c r="C43" s="147"/>
      <c r="D43" s="147"/>
      <c r="E43" s="147"/>
      <c r="F43" s="147"/>
      <c r="G43" s="147"/>
      <c r="H43" s="147"/>
      <c r="I43" s="148"/>
    </row>
    <row r="44" spans="1:9" ht="15.75" x14ac:dyDescent="0.25">
      <c r="A44" s="158" t="s">
        <v>1081</v>
      </c>
      <c r="B44" s="159"/>
      <c r="C44" s="159"/>
      <c r="D44" s="159"/>
      <c r="E44" s="159"/>
      <c r="F44" s="159"/>
      <c r="G44" s="159"/>
      <c r="H44" s="159"/>
      <c r="I44" s="160"/>
    </row>
    <row r="45" spans="1:9" ht="15.75" x14ac:dyDescent="0.25">
      <c r="A45" s="146" t="s">
        <v>1082</v>
      </c>
      <c r="B45" s="147"/>
      <c r="C45" s="147"/>
      <c r="D45" s="147"/>
      <c r="E45" s="147"/>
      <c r="F45" s="147"/>
      <c r="G45" s="147"/>
      <c r="H45" s="147"/>
      <c r="I45" s="148"/>
    </row>
    <row r="46" spans="1:9" ht="15.75" x14ac:dyDescent="0.25">
      <c r="A46" s="146" t="s">
        <v>1083</v>
      </c>
      <c r="B46" s="147"/>
      <c r="C46" s="147"/>
      <c r="D46" s="147"/>
      <c r="E46" s="147"/>
      <c r="F46" s="147"/>
      <c r="G46" s="147"/>
      <c r="H46" s="147"/>
      <c r="I46" s="148"/>
    </row>
    <row r="47" spans="1:9" ht="15" customHeight="1" x14ac:dyDescent="0.25">
      <c r="A47" s="146" t="s">
        <v>1084</v>
      </c>
      <c r="B47" s="147"/>
      <c r="C47" s="147"/>
      <c r="D47" s="147"/>
      <c r="E47" s="147"/>
      <c r="F47" s="147"/>
      <c r="G47" s="147"/>
      <c r="H47" s="147"/>
      <c r="I47" s="148"/>
    </row>
    <row r="48" spans="1:9" ht="15" customHeight="1" x14ac:dyDescent="0.25">
      <c r="A48" s="158" t="s">
        <v>1085</v>
      </c>
      <c r="B48" s="159"/>
      <c r="C48" s="159"/>
      <c r="D48" s="159"/>
      <c r="E48" s="159"/>
      <c r="F48" s="159"/>
      <c r="G48" s="159"/>
      <c r="H48" s="159"/>
      <c r="I48" s="160"/>
    </row>
    <row r="49" spans="1:9" ht="100.5" customHeight="1" x14ac:dyDescent="0.25">
      <c r="A49" s="146" t="s">
        <v>1086</v>
      </c>
      <c r="B49" s="147"/>
      <c r="C49" s="147"/>
      <c r="D49" s="147"/>
      <c r="E49" s="147"/>
      <c r="F49" s="147"/>
      <c r="G49" s="147"/>
      <c r="H49" s="147"/>
      <c r="I49" s="148"/>
    </row>
    <row r="50" spans="1:9" ht="15.75" x14ac:dyDescent="0.25">
      <c r="A50" s="158" t="s">
        <v>1087</v>
      </c>
      <c r="B50" s="159"/>
      <c r="C50" s="159"/>
      <c r="D50" s="159"/>
      <c r="E50" s="159"/>
      <c r="F50" s="159"/>
      <c r="G50" s="159"/>
      <c r="H50" s="159"/>
      <c r="I50" s="160"/>
    </row>
    <row r="51" spans="1:9" ht="30.75" customHeight="1" x14ac:dyDescent="0.25">
      <c r="A51" s="146" t="s">
        <v>1088</v>
      </c>
      <c r="B51" s="147"/>
      <c r="C51" s="147"/>
      <c r="D51" s="147"/>
      <c r="E51" s="147"/>
      <c r="F51" s="147"/>
      <c r="G51" s="147"/>
      <c r="H51" s="147"/>
      <c r="I51" s="148"/>
    </row>
    <row r="52" spans="1:9" ht="38.25" customHeight="1" x14ac:dyDescent="0.25">
      <c r="A52" s="146" t="s">
        <v>1089</v>
      </c>
      <c r="B52" s="147"/>
      <c r="C52" s="147"/>
      <c r="D52" s="147"/>
      <c r="E52" s="147"/>
      <c r="F52" s="147"/>
      <c r="G52" s="147"/>
      <c r="H52" s="147"/>
      <c r="I52" s="148"/>
    </row>
    <row r="53" spans="1:9" ht="15.75" x14ac:dyDescent="0.25">
      <c r="A53" s="158" t="s">
        <v>1090</v>
      </c>
      <c r="B53" s="159"/>
      <c r="C53" s="159"/>
      <c r="D53" s="159"/>
      <c r="E53" s="159"/>
      <c r="F53" s="159"/>
      <c r="G53" s="159"/>
      <c r="H53" s="159"/>
      <c r="I53" s="160"/>
    </row>
    <row r="54" spans="1:9" ht="15.75" x14ac:dyDescent="0.25">
      <c r="A54" s="146" t="s">
        <v>1091</v>
      </c>
      <c r="B54" s="147"/>
      <c r="C54" s="147"/>
      <c r="D54" s="147"/>
      <c r="E54" s="147"/>
      <c r="F54" s="147"/>
      <c r="G54" s="147"/>
      <c r="H54" s="147"/>
      <c r="I54" s="148"/>
    </row>
    <row r="55" spans="1:9" ht="15.75" x14ac:dyDescent="0.25">
      <c r="A55" s="146" t="s">
        <v>1092</v>
      </c>
      <c r="B55" s="147"/>
      <c r="C55" s="147"/>
      <c r="D55" s="147"/>
      <c r="E55" s="147"/>
      <c r="F55" s="147"/>
      <c r="G55" s="147"/>
      <c r="H55" s="147"/>
      <c r="I55" s="148"/>
    </row>
    <row r="56" spans="1:9" ht="15.75" x14ac:dyDescent="0.25">
      <c r="A56" s="146" t="s">
        <v>1093</v>
      </c>
      <c r="B56" s="147"/>
      <c r="C56" s="147"/>
      <c r="D56" s="147"/>
      <c r="E56" s="147"/>
      <c r="F56" s="147"/>
      <c r="G56" s="147"/>
      <c r="H56" s="147"/>
      <c r="I56" s="148"/>
    </row>
    <row r="57" spans="1:9" ht="15.75" x14ac:dyDescent="0.25">
      <c r="A57" s="158" t="s">
        <v>1094</v>
      </c>
      <c r="B57" s="159"/>
      <c r="C57" s="159"/>
      <c r="D57" s="159"/>
      <c r="E57" s="159"/>
      <c r="F57" s="159"/>
      <c r="G57" s="159"/>
      <c r="H57" s="159"/>
      <c r="I57" s="160"/>
    </row>
    <row r="58" spans="1:9" ht="15.75" x14ac:dyDescent="0.25">
      <c r="A58" s="146" t="s">
        <v>1095</v>
      </c>
      <c r="B58" s="147"/>
      <c r="C58" s="147"/>
      <c r="D58" s="147"/>
      <c r="E58" s="147"/>
      <c r="F58" s="147"/>
      <c r="G58" s="147"/>
      <c r="H58" s="147"/>
      <c r="I58" s="148"/>
    </row>
    <row r="59" spans="1:9" ht="15.75" x14ac:dyDescent="0.25">
      <c r="A59" s="146" t="s">
        <v>1092</v>
      </c>
      <c r="B59" s="147"/>
      <c r="C59" s="147"/>
      <c r="D59" s="147"/>
      <c r="E59" s="147"/>
      <c r="F59" s="147"/>
      <c r="G59" s="147"/>
      <c r="H59" s="147"/>
      <c r="I59" s="148"/>
    </row>
    <row r="60" spans="1:9" ht="15.75" x14ac:dyDescent="0.25">
      <c r="A60" s="149" t="s">
        <v>1096</v>
      </c>
      <c r="B60" s="150"/>
      <c r="C60" s="150"/>
      <c r="D60" s="150"/>
      <c r="E60" s="150"/>
      <c r="F60" s="150"/>
      <c r="G60" s="150"/>
      <c r="H60" s="150"/>
      <c r="I60" s="151"/>
    </row>
    <row r="61" spans="1:9" ht="46.5" customHeight="1" x14ac:dyDescent="0.25">
      <c r="A61" s="145" t="s">
        <v>1098</v>
      </c>
      <c r="B61" s="145"/>
      <c r="C61" s="145"/>
      <c r="D61" s="145"/>
      <c r="E61" s="145"/>
      <c r="F61" s="145"/>
      <c r="G61" s="145"/>
      <c r="H61" s="145"/>
      <c r="I61" s="145"/>
    </row>
    <row r="62" spans="1:9" s="117" customFormat="1" ht="72.75" customHeight="1" x14ac:dyDescent="0.25">
      <c r="A62" s="161" t="s">
        <v>1099</v>
      </c>
      <c r="B62" s="161"/>
      <c r="C62" s="161"/>
      <c r="D62" s="161"/>
      <c r="E62" s="161"/>
      <c r="F62" s="161"/>
      <c r="G62" s="161"/>
      <c r="H62" s="161"/>
      <c r="I62" s="161"/>
    </row>
    <row r="63" spans="1:9" ht="57.75" customHeight="1" x14ac:dyDescent="0.25">
      <c r="A63" s="162" t="s">
        <v>1128</v>
      </c>
      <c r="B63" s="163"/>
      <c r="C63" s="163"/>
      <c r="D63" s="163"/>
      <c r="E63" s="163"/>
      <c r="F63" s="163"/>
      <c r="G63" s="163"/>
      <c r="H63" s="163"/>
      <c r="I63" s="164"/>
    </row>
    <row r="64" spans="1:9" ht="15.75" x14ac:dyDescent="0.25">
      <c r="A64" s="146" t="s">
        <v>1129</v>
      </c>
      <c r="B64" s="147"/>
      <c r="C64" s="147"/>
      <c r="D64" s="147"/>
      <c r="E64" s="147"/>
      <c r="F64" s="147"/>
      <c r="G64" s="147"/>
      <c r="H64" s="147"/>
      <c r="I64" s="148"/>
    </row>
    <row r="65" spans="1:9" ht="15.75" x14ac:dyDescent="0.25">
      <c r="A65" s="158" t="s">
        <v>1100</v>
      </c>
      <c r="B65" s="159"/>
      <c r="C65" s="159"/>
      <c r="D65" s="159"/>
      <c r="E65" s="159"/>
      <c r="F65" s="159"/>
      <c r="G65" s="159"/>
      <c r="H65" s="159"/>
      <c r="I65" s="160"/>
    </row>
    <row r="66" spans="1:9" ht="48.75" customHeight="1" x14ac:dyDescent="0.25">
      <c r="A66" s="146" t="s">
        <v>1101</v>
      </c>
      <c r="B66" s="147"/>
      <c r="C66" s="147"/>
      <c r="D66" s="147"/>
      <c r="E66" s="147"/>
      <c r="F66" s="147"/>
      <c r="G66" s="147"/>
      <c r="H66" s="147"/>
      <c r="I66" s="148"/>
    </row>
    <row r="67" spans="1:9" ht="15.75" x14ac:dyDescent="0.25">
      <c r="A67" s="146" t="s">
        <v>1102</v>
      </c>
      <c r="B67" s="147"/>
      <c r="C67" s="147"/>
      <c r="D67" s="147"/>
      <c r="E67" s="147"/>
      <c r="F67" s="147"/>
      <c r="G67" s="147"/>
      <c r="H67" s="147"/>
      <c r="I67" s="148"/>
    </row>
    <row r="68" spans="1:9" ht="15.75" x14ac:dyDescent="0.25">
      <c r="A68" s="146" t="s">
        <v>1103</v>
      </c>
      <c r="B68" s="147"/>
      <c r="C68" s="147"/>
      <c r="D68" s="147"/>
      <c r="E68" s="147"/>
      <c r="F68" s="147"/>
      <c r="G68" s="147"/>
      <c r="H68" s="147"/>
      <c r="I68" s="148"/>
    </row>
    <row r="69" spans="1:9" ht="15.75" x14ac:dyDescent="0.25">
      <c r="A69" s="146" t="s">
        <v>1104</v>
      </c>
      <c r="B69" s="147"/>
      <c r="C69" s="147"/>
      <c r="D69" s="147"/>
      <c r="E69" s="147"/>
      <c r="F69" s="147"/>
      <c r="G69" s="147"/>
      <c r="H69" s="147"/>
      <c r="I69" s="148"/>
    </row>
    <row r="70" spans="1:9" ht="15.75" x14ac:dyDescent="0.25">
      <c r="A70" s="146" t="s">
        <v>1105</v>
      </c>
      <c r="B70" s="147"/>
      <c r="C70" s="147"/>
      <c r="D70" s="147"/>
      <c r="E70" s="147"/>
      <c r="F70" s="147"/>
      <c r="G70" s="147"/>
      <c r="H70" s="147"/>
      <c r="I70" s="148"/>
    </row>
    <row r="71" spans="1:9" ht="15.75" x14ac:dyDescent="0.25">
      <c r="A71" s="158" t="s">
        <v>1106</v>
      </c>
      <c r="B71" s="159"/>
      <c r="C71" s="159"/>
      <c r="D71" s="159"/>
      <c r="E71" s="159"/>
      <c r="F71" s="159"/>
      <c r="G71" s="159"/>
      <c r="H71" s="159"/>
      <c r="I71" s="160"/>
    </row>
    <row r="72" spans="1:9" ht="15.75" x14ac:dyDescent="0.25">
      <c r="A72" s="146" t="s">
        <v>1107</v>
      </c>
      <c r="B72" s="147"/>
      <c r="C72" s="147"/>
      <c r="D72" s="147"/>
      <c r="E72" s="147"/>
      <c r="F72" s="147"/>
      <c r="G72" s="147"/>
      <c r="H72" s="147"/>
      <c r="I72" s="148"/>
    </row>
    <row r="73" spans="1:9" ht="15.75" x14ac:dyDescent="0.25">
      <c r="A73" s="146" t="s">
        <v>1108</v>
      </c>
      <c r="B73" s="147"/>
      <c r="C73" s="147"/>
      <c r="D73" s="147"/>
      <c r="E73" s="147"/>
      <c r="F73" s="147"/>
      <c r="G73" s="147"/>
      <c r="H73" s="147"/>
      <c r="I73" s="148"/>
    </row>
    <row r="74" spans="1:9" ht="55.5" customHeight="1" x14ac:dyDescent="0.25">
      <c r="A74" s="146" t="s">
        <v>1109</v>
      </c>
      <c r="B74" s="147"/>
      <c r="C74" s="147"/>
      <c r="D74" s="147"/>
      <c r="E74" s="147"/>
      <c r="F74" s="147"/>
      <c r="G74" s="147"/>
      <c r="H74" s="147"/>
      <c r="I74" s="148"/>
    </row>
    <row r="75" spans="1:9" ht="15.75" x14ac:dyDescent="0.25">
      <c r="A75" s="146" t="s">
        <v>1110</v>
      </c>
      <c r="B75" s="147"/>
      <c r="C75" s="147"/>
      <c r="D75" s="147"/>
      <c r="E75" s="147"/>
      <c r="F75" s="147"/>
      <c r="G75" s="147"/>
      <c r="H75" s="147"/>
      <c r="I75" s="148"/>
    </row>
    <row r="76" spans="1:9" ht="38.25" customHeight="1" x14ac:dyDescent="0.25">
      <c r="A76" s="146" t="s">
        <v>1111</v>
      </c>
      <c r="B76" s="147"/>
      <c r="C76" s="147"/>
      <c r="D76" s="147"/>
      <c r="E76" s="147"/>
      <c r="F76" s="147"/>
      <c r="G76" s="147"/>
      <c r="H76" s="147"/>
      <c r="I76" s="148"/>
    </row>
    <row r="77" spans="1:9" ht="15.75" x14ac:dyDescent="0.25">
      <c r="A77" s="146" t="s">
        <v>1112</v>
      </c>
      <c r="B77" s="147"/>
      <c r="C77" s="147"/>
      <c r="D77" s="147"/>
      <c r="E77" s="147"/>
      <c r="F77" s="147"/>
      <c r="G77" s="147"/>
      <c r="H77" s="147"/>
      <c r="I77" s="148"/>
    </row>
    <row r="78" spans="1:9" ht="15.75" x14ac:dyDescent="0.25">
      <c r="A78" s="146" t="s">
        <v>1113</v>
      </c>
      <c r="B78" s="147"/>
      <c r="C78" s="147"/>
      <c r="D78" s="147"/>
      <c r="E78" s="147"/>
      <c r="F78" s="147"/>
      <c r="G78" s="147"/>
      <c r="H78" s="147"/>
      <c r="I78" s="148"/>
    </row>
    <row r="79" spans="1:9" ht="36.75" customHeight="1" x14ac:dyDescent="0.25">
      <c r="A79" s="146" t="s">
        <v>1114</v>
      </c>
      <c r="B79" s="147"/>
      <c r="C79" s="147"/>
      <c r="D79" s="147"/>
      <c r="E79" s="147"/>
      <c r="F79" s="147"/>
      <c r="G79" s="147"/>
      <c r="H79" s="147"/>
      <c r="I79" s="148"/>
    </row>
    <row r="80" spans="1:9" ht="54.75" customHeight="1" x14ac:dyDescent="0.25">
      <c r="A80" s="146" t="s">
        <v>1115</v>
      </c>
      <c r="B80" s="147"/>
      <c r="C80" s="147"/>
      <c r="D80" s="147"/>
      <c r="E80" s="147"/>
      <c r="F80" s="147"/>
      <c r="G80" s="147"/>
      <c r="H80" s="147"/>
      <c r="I80" s="148"/>
    </row>
    <row r="81" spans="1:9" ht="15.75" x14ac:dyDescent="0.25">
      <c r="A81" s="146" t="s">
        <v>1116</v>
      </c>
      <c r="B81" s="147"/>
      <c r="C81" s="147"/>
      <c r="D81" s="147"/>
      <c r="E81" s="147"/>
      <c r="F81" s="147"/>
      <c r="G81" s="147"/>
      <c r="H81" s="147"/>
      <c r="I81" s="148"/>
    </row>
    <row r="82" spans="1:9" ht="15.75" x14ac:dyDescent="0.25">
      <c r="A82" s="146" t="s">
        <v>1117</v>
      </c>
      <c r="B82" s="147"/>
      <c r="C82" s="147"/>
      <c r="D82" s="147"/>
      <c r="E82" s="147"/>
      <c r="F82" s="147"/>
      <c r="G82" s="147"/>
      <c r="H82" s="147"/>
      <c r="I82" s="148"/>
    </row>
    <row r="83" spans="1:9" ht="15.75" x14ac:dyDescent="0.25">
      <c r="A83" s="146" t="s">
        <v>1130</v>
      </c>
      <c r="B83" s="147"/>
      <c r="C83" s="147"/>
      <c r="D83" s="147"/>
      <c r="E83" s="147"/>
      <c r="F83" s="147"/>
      <c r="G83" s="147"/>
      <c r="H83" s="147"/>
      <c r="I83" s="148"/>
    </row>
    <row r="84" spans="1:9" ht="35.25" customHeight="1" x14ac:dyDescent="0.25">
      <c r="A84" s="146" t="s">
        <v>1131</v>
      </c>
      <c r="B84" s="147"/>
      <c r="C84" s="147"/>
      <c r="D84" s="147"/>
      <c r="E84" s="147"/>
      <c r="F84" s="147"/>
      <c r="G84" s="147"/>
      <c r="H84" s="147"/>
      <c r="I84" s="148"/>
    </row>
    <row r="85" spans="1:9" ht="51.75" customHeight="1" x14ac:dyDescent="0.25">
      <c r="A85" s="146" t="s">
        <v>1132</v>
      </c>
      <c r="B85" s="147"/>
      <c r="C85" s="147"/>
      <c r="D85" s="147"/>
      <c r="E85" s="147"/>
      <c r="F85" s="147"/>
      <c r="G85" s="147"/>
      <c r="H85" s="147"/>
      <c r="I85" s="148"/>
    </row>
    <row r="86" spans="1:9" ht="42" customHeight="1" x14ac:dyDescent="0.25">
      <c r="A86" s="146" t="s">
        <v>1133</v>
      </c>
      <c r="B86" s="147"/>
      <c r="C86" s="147"/>
      <c r="D86" s="147"/>
      <c r="E86" s="147"/>
      <c r="F86" s="147"/>
      <c r="G86" s="147"/>
      <c r="H86" s="147"/>
      <c r="I86" s="148"/>
    </row>
    <row r="87" spans="1:9" ht="15.75" x14ac:dyDescent="0.25">
      <c r="A87" s="158" t="s">
        <v>1118</v>
      </c>
      <c r="B87" s="159"/>
      <c r="C87" s="159"/>
      <c r="D87" s="159"/>
      <c r="E87" s="159"/>
      <c r="F87" s="159"/>
      <c r="G87" s="159"/>
      <c r="H87" s="159"/>
      <c r="I87" s="160"/>
    </row>
    <row r="88" spans="1:9" ht="38.25" customHeight="1" x14ac:dyDescent="0.25">
      <c r="A88" s="146" t="s">
        <v>1119</v>
      </c>
      <c r="B88" s="147"/>
      <c r="C88" s="147"/>
      <c r="D88" s="147"/>
      <c r="E88" s="147"/>
      <c r="F88" s="147"/>
      <c r="G88" s="147"/>
      <c r="H88" s="147"/>
      <c r="I88" s="148"/>
    </row>
    <row r="89" spans="1:9" ht="15.75" x14ac:dyDescent="0.25">
      <c r="A89" s="146" t="s">
        <v>1120</v>
      </c>
      <c r="B89" s="147"/>
      <c r="C89" s="147"/>
      <c r="D89" s="147"/>
      <c r="E89" s="147"/>
      <c r="F89" s="147"/>
      <c r="G89" s="147"/>
      <c r="H89" s="147"/>
      <c r="I89" s="148"/>
    </row>
    <row r="90" spans="1:9" ht="36" customHeight="1" x14ac:dyDescent="0.25">
      <c r="A90" s="146" t="s">
        <v>1121</v>
      </c>
      <c r="B90" s="147"/>
      <c r="C90" s="147"/>
      <c r="D90" s="147"/>
      <c r="E90" s="147"/>
      <c r="F90" s="147"/>
      <c r="G90" s="147"/>
      <c r="H90" s="147"/>
      <c r="I90" s="148"/>
    </row>
    <row r="91" spans="1:9" ht="15.75" x14ac:dyDescent="0.25">
      <c r="A91" s="146" t="s">
        <v>1122</v>
      </c>
      <c r="B91" s="147"/>
      <c r="C91" s="147"/>
      <c r="D91" s="147"/>
      <c r="E91" s="147"/>
      <c r="F91" s="147"/>
      <c r="G91" s="147"/>
      <c r="H91" s="147"/>
      <c r="I91" s="148"/>
    </row>
    <row r="92" spans="1:9" ht="15.75" x14ac:dyDescent="0.25">
      <c r="A92" s="146" t="s">
        <v>1123</v>
      </c>
      <c r="B92" s="147"/>
      <c r="C92" s="147"/>
      <c r="D92" s="147"/>
      <c r="E92" s="147"/>
      <c r="F92" s="147"/>
      <c r="G92" s="147"/>
      <c r="H92" s="147"/>
      <c r="I92" s="148"/>
    </row>
    <row r="93" spans="1:9" ht="33" customHeight="1" x14ac:dyDescent="0.25">
      <c r="A93" s="146" t="s">
        <v>1124</v>
      </c>
      <c r="B93" s="147"/>
      <c r="C93" s="147"/>
      <c r="D93" s="147"/>
      <c r="E93" s="147"/>
      <c r="F93" s="147"/>
      <c r="G93" s="147"/>
      <c r="H93" s="147"/>
      <c r="I93" s="148"/>
    </row>
    <row r="94" spans="1:9" ht="15.75" x14ac:dyDescent="0.25">
      <c r="A94" s="158" t="s">
        <v>1125</v>
      </c>
      <c r="B94" s="159"/>
      <c r="C94" s="159"/>
      <c r="D94" s="159"/>
      <c r="E94" s="159"/>
      <c r="F94" s="159"/>
      <c r="G94" s="159"/>
      <c r="H94" s="159"/>
      <c r="I94" s="160"/>
    </row>
    <row r="95" spans="1:9" ht="36.75" customHeight="1" x14ac:dyDescent="0.25">
      <c r="A95" s="146" t="s">
        <v>1126</v>
      </c>
      <c r="B95" s="147"/>
      <c r="C95" s="147"/>
      <c r="D95" s="147"/>
      <c r="E95" s="147"/>
      <c r="F95" s="147"/>
      <c r="G95" s="147"/>
      <c r="H95" s="147"/>
      <c r="I95" s="148"/>
    </row>
    <row r="96" spans="1:9" ht="45.75" customHeight="1" x14ac:dyDescent="0.25">
      <c r="A96" s="149" t="s">
        <v>1127</v>
      </c>
      <c r="B96" s="150"/>
      <c r="C96" s="150"/>
      <c r="D96" s="150"/>
      <c r="E96" s="150"/>
      <c r="F96" s="150"/>
      <c r="G96" s="150"/>
      <c r="H96" s="150"/>
      <c r="I96" s="151"/>
    </row>
    <row r="97" spans="1:9" ht="43.5" customHeight="1" x14ac:dyDescent="0.25">
      <c r="A97" s="143" t="s">
        <v>1155</v>
      </c>
      <c r="B97" s="144"/>
      <c r="C97" s="144"/>
      <c r="D97" s="144"/>
      <c r="E97" s="144"/>
      <c r="F97" s="144"/>
      <c r="G97" s="144"/>
      <c r="H97" s="144"/>
      <c r="I97" s="157"/>
    </row>
    <row r="98" spans="1:9" ht="15.75" x14ac:dyDescent="0.25">
      <c r="A98" s="146" t="s">
        <v>1187</v>
      </c>
      <c r="B98" s="147"/>
      <c r="C98" s="147"/>
      <c r="D98" s="147"/>
      <c r="E98" s="147"/>
      <c r="F98" s="147"/>
      <c r="G98" s="147"/>
      <c r="H98" s="147"/>
      <c r="I98" s="148"/>
    </row>
    <row r="99" spans="1:9" ht="33" customHeight="1" x14ac:dyDescent="0.25">
      <c r="A99" s="146" t="s">
        <v>1134</v>
      </c>
      <c r="B99" s="147"/>
      <c r="C99" s="147"/>
      <c r="D99" s="147"/>
      <c r="E99" s="147"/>
      <c r="F99" s="147"/>
      <c r="G99" s="147"/>
      <c r="H99" s="147"/>
      <c r="I99" s="148"/>
    </row>
    <row r="100" spans="1:9" ht="33.75" customHeight="1" x14ac:dyDescent="0.25">
      <c r="A100" s="146" t="s">
        <v>1135</v>
      </c>
      <c r="B100" s="147"/>
      <c r="C100" s="147"/>
      <c r="D100" s="147"/>
      <c r="E100" s="147"/>
      <c r="F100" s="147"/>
      <c r="G100" s="147"/>
      <c r="H100" s="147"/>
      <c r="I100" s="148"/>
    </row>
    <row r="101" spans="1:9" ht="38.25" customHeight="1" x14ac:dyDescent="0.25">
      <c r="A101" s="146" t="s">
        <v>1136</v>
      </c>
      <c r="B101" s="147"/>
      <c r="C101" s="147"/>
      <c r="D101" s="147"/>
      <c r="E101" s="147"/>
      <c r="F101" s="147"/>
      <c r="G101" s="147"/>
      <c r="H101" s="147"/>
      <c r="I101" s="148"/>
    </row>
    <row r="102" spans="1:9" ht="15.75" x14ac:dyDescent="0.25">
      <c r="A102" s="146" t="s">
        <v>1137</v>
      </c>
      <c r="B102" s="147"/>
      <c r="C102" s="147"/>
      <c r="D102" s="147"/>
      <c r="E102" s="147"/>
      <c r="F102" s="147"/>
      <c r="G102" s="147"/>
      <c r="H102" s="147"/>
      <c r="I102" s="148"/>
    </row>
    <row r="103" spans="1:9" ht="15.75" x14ac:dyDescent="0.25">
      <c r="A103" s="146" t="s">
        <v>1138</v>
      </c>
      <c r="B103" s="147"/>
      <c r="C103" s="147"/>
      <c r="D103" s="147"/>
      <c r="E103" s="147"/>
      <c r="F103" s="147"/>
      <c r="G103" s="147"/>
      <c r="H103" s="147"/>
      <c r="I103" s="148"/>
    </row>
    <row r="104" spans="1:9" ht="15.75" x14ac:dyDescent="0.25">
      <c r="A104" s="146" t="s">
        <v>1139</v>
      </c>
      <c r="B104" s="147"/>
      <c r="C104" s="147"/>
      <c r="D104" s="147"/>
      <c r="E104" s="147"/>
      <c r="F104" s="147"/>
      <c r="G104" s="147"/>
      <c r="H104" s="147"/>
      <c r="I104" s="148"/>
    </row>
    <row r="105" spans="1:9" ht="15.75" x14ac:dyDescent="0.25">
      <c r="A105" s="146" t="s">
        <v>1140</v>
      </c>
      <c r="B105" s="147"/>
      <c r="C105" s="147"/>
      <c r="D105" s="147"/>
      <c r="E105" s="147"/>
      <c r="F105" s="147"/>
      <c r="G105" s="147"/>
      <c r="H105" s="147"/>
      <c r="I105" s="148"/>
    </row>
    <row r="106" spans="1:9" ht="15.75" x14ac:dyDescent="0.25">
      <c r="A106" s="118" t="s">
        <v>1141</v>
      </c>
      <c r="B106" s="119"/>
      <c r="C106" s="119"/>
      <c r="D106" s="119"/>
      <c r="E106" s="119"/>
      <c r="F106" s="119"/>
      <c r="G106" s="119"/>
      <c r="H106" s="119"/>
      <c r="I106" s="120"/>
    </row>
    <row r="107" spans="1:9" ht="15.75" x14ac:dyDescent="0.25">
      <c r="A107" s="118" t="s">
        <v>1142</v>
      </c>
      <c r="B107" s="119"/>
      <c r="C107" s="119"/>
      <c r="D107" s="119"/>
      <c r="E107" s="119"/>
      <c r="F107" s="119"/>
      <c r="G107" s="119"/>
      <c r="H107" s="119"/>
      <c r="I107" s="120"/>
    </row>
    <row r="108" spans="1:9" ht="15.75" x14ac:dyDescent="0.25">
      <c r="A108" s="146" t="s">
        <v>1143</v>
      </c>
      <c r="B108" s="147"/>
      <c r="C108" s="147"/>
      <c r="D108" s="147"/>
      <c r="E108" s="147"/>
      <c r="F108" s="147"/>
      <c r="G108" s="147"/>
      <c r="H108" s="147"/>
      <c r="I108" s="148"/>
    </row>
    <row r="109" spans="1:9" ht="15.75" x14ac:dyDescent="0.25">
      <c r="A109" s="118" t="s">
        <v>1144</v>
      </c>
      <c r="B109" s="119"/>
      <c r="C109" s="119"/>
      <c r="D109" s="119"/>
      <c r="E109" s="119"/>
      <c r="F109" s="119"/>
      <c r="G109" s="119"/>
      <c r="H109" s="119"/>
      <c r="I109" s="120"/>
    </row>
    <row r="110" spans="1:9" ht="15.75" x14ac:dyDescent="0.25">
      <c r="A110" s="146" t="s">
        <v>1145</v>
      </c>
      <c r="B110" s="147"/>
      <c r="C110" s="147"/>
      <c r="D110" s="147"/>
      <c r="E110" s="147"/>
      <c r="F110" s="147"/>
      <c r="G110" s="147"/>
      <c r="H110" s="147"/>
      <c r="I110" s="148"/>
    </row>
    <row r="111" spans="1:9" ht="15.75" x14ac:dyDescent="0.25">
      <c r="A111" s="118" t="s">
        <v>1146</v>
      </c>
      <c r="B111" s="119"/>
      <c r="C111" s="119"/>
      <c r="D111" s="119"/>
      <c r="E111" s="119"/>
      <c r="F111" s="119"/>
      <c r="G111" s="119"/>
      <c r="H111" s="119"/>
      <c r="I111" s="120"/>
    </row>
    <row r="112" spans="1:9" ht="15.75" x14ac:dyDescent="0.25">
      <c r="A112" s="118" t="s">
        <v>1147</v>
      </c>
      <c r="B112" s="119"/>
      <c r="C112" s="119"/>
      <c r="D112" s="119"/>
      <c r="E112" s="119"/>
      <c r="F112" s="119"/>
      <c r="G112" s="119"/>
      <c r="H112" s="119"/>
      <c r="I112" s="120"/>
    </row>
    <row r="113" spans="1:9" ht="15.75" x14ac:dyDescent="0.25">
      <c r="A113" s="146" t="s">
        <v>1148</v>
      </c>
      <c r="B113" s="147"/>
      <c r="C113" s="147"/>
      <c r="D113" s="147"/>
      <c r="E113" s="147"/>
      <c r="F113" s="147"/>
      <c r="G113" s="147"/>
      <c r="H113" s="147"/>
      <c r="I113" s="148"/>
    </row>
    <row r="114" spans="1:9" ht="15.75" x14ac:dyDescent="0.25">
      <c r="A114" s="146" t="s">
        <v>1149</v>
      </c>
      <c r="B114" s="147"/>
      <c r="C114" s="147"/>
      <c r="D114" s="147"/>
      <c r="E114" s="147"/>
      <c r="F114" s="147"/>
      <c r="G114" s="147"/>
      <c r="H114" s="147"/>
      <c r="I114" s="148"/>
    </row>
    <row r="115" spans="1:9" ht="15.75" x14ac:dyDescent="0.25">
      <c r="A115" s="146" t="s">
        <v>1150</v>
      </c>
      <c r="B115" s="147"/>
      <c r="C115" s="147"/>
      <c r="D115" s="147"/>
      <c r="E115" s="147"/>
      <c r="F115" s="147"/>
      <c r="G115" s="147"/>
      <c r="H115" s="147"/>
      <c r="I115" s="148"/>
    </row>
    <row r="116" spans="1:9" ht="15.75" x14ac:dyDescent="0.25">
      <c r="A116" s="146" t="s">
        <v>1201</v>
      </c>
      <c r="B116" s="147"/>
      <c r="C116" s="147"/>
      <c r="D116" s="147"/>
      <c r="E116" s="147"/>
      <c r="F116" s="147"/>
      <c r="G116" s="147"/>
      <c r="H116" s="147"/>
      <c r="I116" s="148"/>
    </row>
    <row r="117" spans="1:9" ht="23.25" customHeight="1" x14ac:dyDescent="0.25">
      <c r="A117" s="146" t="s">
        <v>1188</v>
      </c>
      <c r="B117" s="147"/>
      <c r="C117" s="147"/>
      <c r="D117" s="147"/>
      <c r="E117" s="147"/>
      <c r="F117" s="147"/>
      <c r="G117" s="147"/>
      <c r="H117" s="147"/>
      <c r="I117" s="148"/>
    </row>
    <row r="118" spans="1:9" ht="15.75" x14ac:dyDescent="0.25">
      <c r="A118" s="118" t="s">
        <v>1151</v>
      </c>
      <c r="B118" s="119"/>
      <c r="C118" s="119"/>
      <c r="D118" s="119"/>
      <c r="E118" s="119"/>
      <c r="F118" s="119"/>
      <c r="G118" s="119"/>
      <c r="H118" s="119"/>
      <c r="I118" s="120"/>
    </row>
    <row r="119" spans="1:9" ht="39" customHeight="1" x14ac:dyDescent="0.25">
      <c r="A119" s="171" t="s">
        <v>1189</v>
      </c>
      <c r="B119" s="172"/>
      <c r="C119" s="172"/>
      <c r="D119" s="172"/>
      <c r="E119" s="172"/>
      <c r="F119" s="172"/>
      <c r="G119" s="172"/>
      <c r="H119" s="172"/>
      <c r="I119" s="173"/>
    </row>
    <row r="120" spans="1:9" ht="36.75" customHeight="1" x14ac:dyDescent="0.25">
      <c r="A120" s="146" t="s">
        <v>1190</v>
      </c>
      <c r="B120" s="147"/>
      <c r="C120" s="147"/>
      <c r="D120" s="147"/>
      <c r="E120" s="147"/>
      <c r="F120" s="147"/>
      <c r="G120" s="147"/>
      <c r="H120" s="147"/>
      <c r="I120" s="148"/>
    </row>
    <row r="121" spans="1:9" ht="33" customHeight="1" x14ac:dyDescent="0.25">
      <c r="A121" s="146" t="s">
        <v>1191</v>
      </c>
      <c r="B121" s="147"/>
      <c r="C121" s="147"/>
      <c r="D121" s="147"/>
      <c r="E121" s="147"/>
      <c r="F121" s="147"/>
      <c r="G121" s="147"/>
      <c r="H121" s="147"/>
      <c r="I121" s="148"/>
    </row>
    <row r="122" spans="1:9" ht="33.75" customHeight="1" x14ac:dyDescent="0.25">
      <c r="A122" s="146" t="s">
        <v>1192</v>
      </c>
      <c r="B122" s="147"/>
      <c r="C122" s="147"/>
      <c r="D122" s="147"/>
      <c r="E122" s="147"/>
      <c r="F122" s="147"/>
      <c r="G122" s="147"/>
      <c r="H122" s="147"/>
      <c r="I122" s="148"/>
    </row>
    <row r="123" spans="1:9" ht="33" customHeight="1" x14ac:dyDescent="0.25">
      <c r="A123" s="146" t="s">
        <v>1193</v>
      </c>
      <c r="B123" s="147"/>
      <c r="C123" s="147"/>
      <c r="D123" s="147"/>
      <c r="E123" s="147"/>
      <c r="F123" s="147"/>
      <c r="G123" s="147"/>
      <c r="H123" s="147"/>
      <c r="I123" s="148"/>
    </row>
    <row r="124" spans="1:9" ht="33" customHeight="1" x14ac:dyDescent="0.25">
      <c r="A124" s="146" t="s">
        <v>1194</v>
      </c>
      <c r="B124" s="147"/>
      <c r="C124" s="147"/>
      <c r="D124" s="147"/>
      <c r="E124" s="147"/>
      <c r="F124" s="147"/>
      <c r="G124" s="147"/>
      <c r="H124" s="147"/>
      <c r="I124" s="148"/>
    </row>
    <row r="125" spans="1:9" ht="33" customHeight="1" x14ac:dyDescent="0.25">
      <c r="A125" s="146" t="s">
        <v>1195</v>
      </c>
      <c r="B125" s="147"/>
      <c r="C125" s="147"/>
      <c r="D125" s="147"/>
      <c r="E125" s="147"/>
      <c r="F125" s="147"/>
      <c r="G125" s="147"/>
      <c r="H125" s="147"/>
      <c r="I125" s="148"/>
    </row>
    <row r="126" spans="1:9" ht="32.25" customHeight="1" x14ac:dyDescent="0.25">
      <c r="A126" s="146" t="s">
        <v>1196</v>
      </c>
      <c r="B126" s="147"/>
      <c r="C126" s="147"/>
      <c r="D126" s="147"/>
      <c r="E126" s="147"/>
      <c r="F126" s="147"/>
      <c r="G126" s="147"/>
      <c r="H126" s="147"/>
      <c r="I126" s="148"/>
    </row>
    <row r="127" spans="1:9" ht="31.5" customHeight="1" x14ac:dyDescent="0.25">
      <c r="A127" s="146" t="s">
        <v>1197</v>
      </c>
      <c r="B127" s="147"/>
      <c r="C127" s="147"/>
      <c r="D127" s="147"/>
      <c r="E127" s="147"/>
      <c r="F127" s="147"/>
      <c r="G127" s="147"/>
      <c r="H127" s="147"/>
      <c r="I127" s="148"/>
    </row>
    <row r="128" spans="1:9" ht="15.75" x14ac:dyDescent="0.25">
      <c r="A128" s="118" t="s">
        <v>1151</v>
      </c>
      <c r="B128" s="119"/>
      <c r="C128" s="119"/>
      <c r="D128" s="119"/>
      <c r="E128" s="119"/>
      <c r="F128" s="119"/>
      <c r="G128" s="119"/>
      <c r="H128" s="119"/>
      <c r="I128" s="120"/>
    </row>
    <row r="129" spans="1:9" ht="54" customHeight="1" x14ac:dyDescent="0.25">
      <c r="A129" s="146" t="s">
        <v>1198</v>
      </c>
      <c r="B129" s="147"/>
      <c r="C129" s="147"/>
      <c r="D129" s="147"/>
      <c r="E129" s="147"/>
      <c r="F129" s="147"/>
      <c r="G129" s="147"/>
      <c r="H129" s="147"/>
      <c r="I129" s="148"/>
    </row>
    <row r="130" spans="1:9" ht="53.25" customHeight="1" x14ac:dyDescent="0.25">
      <c r="A130" s="146" t="s">
        <v>1199</v>
      </c>
      <c r="B130" s="147"/>
      <c r="C130" s="147"/>
      <c r="D130" s="147"/>
      <c r="E130" s="147"/>
      <c r="F130" s="147"/>
      <c r="G130" s="147"/>
      <c r="H130" s="147"/>
      <c r="I130" s="148"/>
    </row>
    <row r="131" spans="1:9" ht="33.75" customHeight="1" x14ac:dyDescent="0.25">
      <c r="A131" s="146" t="s">
        <v>1152</v>
      </c>
      <c r="B131" s="147"/>
      <c r="C131" s="147"/>
      <c r="D131" s="147"/>
      <c r="E131" s="147"/>
      <c r="F131" s="147"/>
      <c r="G131" s="147"/>
      <c r="H131" s="147"/>
      <c r="I131" s="148"/>
    </row>
    <row r="132" spans="1:9" ht="34.5" customHeight="1" x14ac:dyDescent="0.25">
      <c r="A132" s="146" t="s">
        <v>1200</v>
      </c>
      <c r="B132" s="147"/>
      <c r="C132" s="147"/>
      <c r="D132" s="147"/>
      <c r="E132" s="147"/>
      <c r="F132" s="147"/>
      <c r="G132" s="147"/>
      <c r="H132" s="147"/>
      <c r="I132" s="148"/>
    </row>
    <row r="133" spans="1:9" ht="15.75" x14ac:dyDescent="0.25">
      <c r="A133" s="146" t="s">
        <v>1153</v>
      </c>
      <c r="B133" s="147"/>
      <c r="C133" s="147"/>
      <c r="D133" s="147"/>
      <c r="E133" s="147"/>
      <c r="F133" s="147"/>
      <c r="G133" s="147"/>
      <c r="H133" s="147"/>
      <c r="I133" s="148"/>
    </row>
    <row r="134" spans="1:9" ht="15.75" x14ac:dyDescent="0.25">
      <c r="A134" s="146" t="s">
        <v>1179</v>
      </c>
      <c r="B134" s="147"/>
      <c r="C134" s="147"/>
      <c r="D134" s="147"/>
      <c r="E134" s="147"/>
      <c r="F134" s="147"/>
      <c r="G134" s="147"/>
      <c r="H134" s="147"/>
      <c r="I134" s="148"/>
    </row>
    <row r="135" spans="1:9" ht="36" customHeight="1" x14ac:dyDescent="0.25">
      <c r="A135" s="146" t="s">
        <v>1180</v>
      </c>
      <c r="B135" s="147"/>
      <c r="C135" s="147"/>
      <c r="D135" s="147"/>
      <c r="E135" s="147"/>
      <c r="F135" s="147"/>
      <c r="G135" s="147"/>
      <c r="H135" s="147"/>
      <c r="I135" s="148"/>
    </row>
    <row r="136" spans="1:9" ht="55.5" customHeight="1" x14ac:dyDescent="0.25">
      <c r="A136" s="149" t="s">
        <v>1154</v>
      </c>
      <c r="B136" s="150"/>
      <c r="C136" s="150"/>
      <c r="D136" s="150"/>
      <c r="E136" s="150"/>
      <c r="F136" s="150"/>
      <c r="G136" s="150"/>
      <c r="H136" s="150"/>
      <c r="I136" s="151"/>
    </row>
    <row r="137" spans="1:9" ht="41.25" customHeight="1" x14ac:dyDescent="0.25">
      <c r="A137" s="143" t="s">
        <v>1173</v>
      </c>
      <c r="B137" s="144"/>
      <c r="C137" s="144"/>
      <c r="D137" s="144"/>
      <c r="E137" s="144"/>
      <c r="F137" s="144"/>
      <c r="G137" s="144"/>
      <c r="H137" s="144"/>
      <c r="I137" s="157"/>
    </row>
    <row r="138" spans="1:9" ht="15.75" x14ac:dyDescent="0.25">
      <c r="A138" s="146" t="s">
        <v>1156</v>
      </c>
      <c r="B138" s="147"/>
      <c r="C138" s="147"/>
      <c r="D138" s="147"/>
      <c r="E138" s="147"/>
      <c r="F138" s="147"/>
      <c r="G138" s="147"/>
      <c r="H138" s="147"/>
      <c r="I138" s="148"/>
    </row>
    <row r="139" spans="1:9" ht="36" customHeight="1" x14ac:dyDescent="0.25">
      <c r="A139" s="146" t="s">
        <v>1157</v>
      </c>
      <c r="B139" s="147"/>
      <c r="C139" s="147"/>
      <c r="D139" s="147"/>
      <c r="E139" s="147"/>
      <c r="F139" s="147"/>
      <c r="G139" s="147"/>
      <c r="H139" s="147"/>
      <c r="I139" s="148"/>
    </row>
    <row r="140" spans="1:9" ht="15.75" x14ac:dyDescent="0.25">
      <c r="A140" s="146" t="s">
        <v>1158</v>
      </c>
      <c r="B140" s="147"/>
      <c r="C140" s="147"/>
      <c r="D140" s="147"/>
      <c r="E140" s="147"/>
      <c r="F140" s="147"/>
      <c r="G140" s="147"/>
      <c r="H140" s="147"/>
      <c r="I140" s="148"/>
    </row>
    <row r="141" spans="1:9" ht="15.75" x14ac:dyDescent="0.25">
      <c r="A141" s="146" t="s">
        <v>1159</v>
      </c>
      <c r="B141" s="147"/>
      <c r="C141" s="147"/>
      <c r="D141" s="147"/>
      <c r="E141" s="147"/>
      <c r="F141" s="147"/>
      <c r="G141" s="147"/>
      <c r="H141" s="147"/>
      <c r="I141" s="148"/>
    </row>
    <row r="142" spans="1:9" ht="50.25" customHeight="1" x14ac:dyDescent="0.25">
      <c r="A142" s="168" t="s">
        <v>1160</v>
      </c>
      <c r="B142" s="169"/>
      <c r="C142" s="169"/>
      <c r="D142" s="169"/>
      <c r="E142" s="169"/>
      <c r="F142" s="169"/>
      <c r="G142" s="169"/>
      <c r="H142" s="169"/>
      <c r="I142" s="170"/>
    </row>
    <row r="143" spans="1:9" ht="15.75" x14ac:dyDescent="0.25">
      <c r="A143" s="146" t="s">
        <v>1161</v>
      </c>
      <c r="B143" s="147"/>
      <c r="C143" s="147"/>
      <c r="D143" s="147"/>
      <c r="E143" s="147"/>
      <c r="F143" s="147"/>
      <c r="G143" s="147"/>
      <c r="H143" s="147"/>
      <c r="I143" s="148"/>
    </row>
    <row r="144" spans="1:9" ht="33" customHeight="1" x14ac:dyDescent="0.25">
      <c r="A144" s="146" t="s">
        <v>1162</v>
      </c>
      <c r="B144" s="147"/>
      <c r="C144" s="147"/>
      <c r="D144" s="147"/>
      <c r="E144" s="147"/>
      <c r="F144" s="147"/>
      <c r="G144" s="147"/>
      <c r="H144" s="147"/>
      <c r="I144" s="148"/>
    </row>
    <row r="145" spans="1:9" ht="38.25" customHeight="1" x14ac:dyDescent="0.25">
      <c r="A145" s="146" t="s">
        <v>1163</v>
      </c>
      <c r="B145" s="147"/>
      <c r="C145" s="147"/>
      <c r="D145" s="147"/>
      <c r="E145" s="147"/>
      <c r="F145" s="147"/>
      <c r="G145" s="147"/>
      <c r="H145" s="147"/>
      <c r="I145" s="148"/>
    </row>
    <row r="146" spans="1:9" ht="15.75" x14ac:dyDescent="0.25">
      <c r="A146" s="146" t="s">
        <v>1164</v>
      </c>
      <c r="B146" s="147"/>
      <c r="C146" s="147"/>
      <c r="D146" s="147"/>
      <c r="E146" s="147"/>
      <c r="F146" s="147"/>
      <c r="G146" s="147"/>
      <c r="H146" s="147"/>
      <c r="I146" s="148"/>
    </row>
    <row r="147" spans="1:9" ht="15.75" x14ac:dyDescent="0.25">
      <c r="A147" s="146" t="s">
        <v>1165</v>
      </c>
      <c r="B147" s="147"/>
      <c r="C147" s="147"/>
      <c r="D147" s="147"/>
      <c r="E147" s="147"/>
      <c r="F147" s="147"/>
      <c r="G147" s="147"/>
      <c r="H147" s="147"/>
      <c r="I147" s="148"/>
    </row>
    <row r="148" spans="1:9" ht="15.75" x14ac:dyDescent="0.25">
      <c r="A148" s="146" t="s">
        <v>1166</v>
      </c>
      <c r="B148" s="147"/>
      <c r="C148" s="147"/>
      <c r="D148" s="147"/>
      <c r="E148" s="147"/>
      <c r="F148" s="147"/>
      <c r="G148" s="147"/>
      <c r="H148" s="147"/>
      <c r="I148" s="148"/>
    </row>
    <row r="149" spans="1:9" ht="15.75" x14ac:dyDescent="0.25">
      <c r="A149" s="146" t="s">
        <v>1167</v>
      </c>
      <c r="B149" s="147"/>
      <c r="C149" s="147"/>
      <c r="D149" s="147"/>
      <c r="E149" s="147"/>
      <c r="F149" s="147"/>
      <c r="G149" s="147"/>
      <c r="H149" s="147"/>
      <c r="I149" s="148"/>
    </row>
    <row r="150" spans="1:9" ht="15.75" x14ac:dyDescent="0.25">
      <c r="A150" s="146" t="s">
        <v>1168</v>
      </c>
      <c r="B150" s="147"/>
      <c r="C150" s="147"/>
      <c r="D150" s="147"/>
      <c r="E150" s="147"/>
      <c r="F150" s="147"/>
      <c r="G150" s="147"/>
      <c r="H150" s="147"/>
      <c r="I150" s="148"/>
    </row>
    <row r="151" spans="1:9" ht="38.25" customHeight="1" x14ac:dyDescent="0.25">
      <c r="A151" s="146" t="s">
        <v>1169</v>
      </c>
      <c r="B151" s="147"/>
      <c r="C151" s="147"/>
      <c r="D151" s="147"/>
      <c r="E151" s="147"/>
      <c r="F151" s="147"/>
      <c r="G151" s="147"/>
      <c r="H151" s="147"/>
      <c r="I151" s="148"/>
    </row>
    <row r="152" spans="1:9" ht="15.75" x14ac:dyDescent="0.25">
      <c r="A152" s="146" t="s">
        <v>1170</v>
      </c>
      <c r="B152" s="147"/>
      <c r="C152" s="147"/>
      <c r="D152" s="147"/>
      <c r="E152" s="147"/>
      <c r="F152" s="147"/>
      <c r="G152" s="147"/>
      <c r="H152" s="147"/>
      <c r="I152" s="148"/>
    </row>
    <row r="153" spans="1:9" ht="15.75" x14ac:dyDescent="0.25">
      <c r="A153" s="146" t="s">
        <v>1171</v>
      </c>
      <c r="B153" s="147"/>
      <c r="C153" s="147"/>
      <c r="D153" s="147"/>
      <c r="E153" s="147"/>
      <c r="F153" s="147"/>
      <c r="G153" s="147"/>
      <c r="H153" s="147"/>
      <c r="I153" s="120"/>
    </row>
    <row r="154" spans="1:9" ht="45.75" customHeight="1" x14ac:dyDescent="0.25">
      <c r="A154" s="146" t="s">
        <v>1172</v>
      </c>
      <c r="B154" s="147"/>
      <c r="C154" s="147"/>
      <c r="D154" s="147"/>
      <c r="E154" s="147"/>
      <c r="F154" s="147"/>
      <c r="G154" s="147"/>
      <c r="H154" s="147"/>
      <c r="I154" s="148"/>
    </row>
    <row r="155" spans="1:9" ht="49.5" customHeight="1" x14ac:dyDescent="0.25">
      <c r="A155" s="165" t="s">
        <v>1174</v>
      </c>
      <c r="B155" s="166"/>
      <c r="C155" s="166"/>
      <c r="D155" s="166"/>
      <c r="E155" s="166"/>
      <c r="F155" s="166"/>
      <c r="G155" s="166"/>
      <c r="H155" s="166"/>
      <c r="I155" s="167"/>
    </row>
    <row r="157" spans="1:9" ht="15.75" x14ac:dyDescent="0.25">
      <c r="A157" s="113"/>
    </row>
  </sheetData>
  <mergeCells count="146">
    <mergeCell ref="A139:I139"/>
    <mergeCell ref="A140:I140"/>
    <mergeCell ref="A123:I123"/>
    <mergeCell ref="A122:I122"/>
    <mergeCell ref="A121:I121"/>
    <mergeCell ref="A120:I120"/>
    <mergeCell ref="A119:I119"/>
    <mergeCell ref="A115:I115"/>
    <mergeCell ref="A116:I116"/>
    <mergeCell ref="A136:I136"/>
    <mergeCell ref="A135:I135"/>
    <mergeCell ref="A134:I134"/>
    <mergeCell ref="A133:I133"/>
    <mergeCell ref="A132:I132"/>
    <mergeCell ref="A131:I131"/>
    <mergeCell ref="A130:I130"/>
    <mergeCell ref="A137:I137"/>
    <mergeCell ref="A138:I138"/>
    <mergeCell ref="A129:I129"/>
    <mergeCell ref="A127:I127"/>
    <mergeCell ref="A126:I126"/>
    <mergeCell ref="A125:I125"/>
    <mergeCell ref="A124:I124"/>
    <mergeCell ref="A154:I154"/>
    <mergeCell ref="A155:I155"/>
    <mergeCell ref="A146:I146"/>
    <mergeCell ref="A147:I147"/>
    <mergeCell ref="A148:I148"/>
    <mergeCell ref="A149:I149"/>
    <mergeCell ref="A150:I150"/>
    <mergeCell ref="A141:I141"/>
    <mergeCell ref="A142:I142"/>
    <mergeCell ref="A143:I143"/>
    <mergeCell ref="A144:I144"/>
    <mergeCell ref="A145:I145"/>
    <mergeCell ref="A151:I151"/>
    <mergeCell ref="A152:I152"/>
    <mergeCell ref="A153:H153"/>
    <mergeCell ref="A108:I108"/>
    <mergeCell ref="A110:I110"/>
    <mergeCell ref="A113:I113"/>
    <mergeCell ref="A114:I114"/>
    <mergeCell ref="A117:I117"/>
    <mergeCell ref="A102:I102"/>
    <mergeCell ref="A103:I103"/>
    <mergeCell ref="A104:I104"/>
    <mergeCell ref="A105:I105"/>
    <mergeCell ref="A101:I101"/>
    <mergeCell ref="A84:I84"/>
    <mergeCell ref="A85:I85"/>
    <mergeCell ref="A76:I76"/>
    <mergeCell ref="A77:I77"/>
    <mergeCell ref="A78:I78"/>
    <mergeCell ref="A79:I79"/>
    <mergeCell ref="A80:I80"/>
    <mergeCell ref="A91:I91"/>
    <mergeCell ref="A92:I92"/>
    <mergeCell ref="A96:I96"/>
    <mergeCell ref="A97:I97"/>
    <mergeCell ref="A98:I98"/>
    <mergeCell ref="A99:I99"/>
    <mergeCell ref="A100:I100"/>
    <mergeCell ref="A93:I93"/>
    <mergeCell ref="A94:I94"/>
    <mergeCell ref="A95:I95"/>
    <mergeCell ref="A86:I86"/>
    <mergeCell ref="A87:I87"/>
    <mergeCell ref="A88:I88"/>
    <mergeCell ref="A89:I89"/>
    <mergeCell ref="A90:I90"/>
    <mergeCell ref="A75:I75"/>
    <mergeCell ref="A66:I66"/>
    <mergeCell ref="A67:I67"/>
    <mergeCell ref="A68:I68"/>
    <mergeCell ref="A69:I69"/>
    <mergeCell ref="A70:I70"/>
    <mergeCell ref="A81:I81"/>
    <mergeCell ref="A82:I82"/>
    <mergeCell ref="A83:I83"/>
    <mergeCell ref="A31:I31"/>
    <mergeCell ref="A32:I32"/>
    <mergeCell ref="A33:I33"/>
    <mergeCell ref="A26:I26"/>
    <mergeCell ref="A27:I27"/>
    <mergeCell ref="A71:I71"/>
    <mergeCell ref="A72:I72"/>
    <mergeCell ref="A73:I73"/>
    <mergeCell ref="A74:I74"/>
    <mergeCell ref="A61:I61"/>
    <mergeCell ref="A62:I62"/>
    <mergeCell ref="A63:I63"/>
    <mergeCell ref="A64:I64"/>
    <mergeCell ref="A65:I65"/>
    <mergeCell ref="A40:I40"/>
    <mergeCell ref="A38:I38"/>
    <mergeCell ref="A41:I41"/>
    <mergeCell ref="A34:I34"/>
    <mergeCell ref="A35:I35"/>
    <mergeCell ref="A57:I57"/>
    <mergeCell ref="A58:I58"/>
    <mergeCell ref="A59:I59"/>
    <mergeCell ref="A60:I60"/>
    <mergeCell ref="A36:I36"/>
    <mergeCell ref="A37:I37"/>
    <mergeCell ref="A51:I51"/>
    <mergeCell ref="A52:I52"/>
    <mergeCell ref="A53:I53"/>
    <mergeCell ref="A54:I54"/>
    <mergeCell ref="A55:I55"/>
    <mergeCell ref="A56:I56"/>
    <mergeCell ref="A47:I47"/>
    <mergeCell ref="A48:I48"/>
    <mergeCell ref="A49:I49"/>
    <mergeCell ref="A50:I50"/>
    <mergeCell ref="A42:I42"/>
    <mergeCell ref="A43:I43"/>
    <mergeCell ref="A44:I44"/>
    <mergeCell ref="A45:I45"/>
    <mergeCell ref="A46:I46"/>
    <mergeCell ref="A39:I39"/>
    <mergeCell ref="A28:I28"/>
    <mergeCell ref="A29:I29"/>
    <mergeCell ref="A30:I30"/>
    <mergeCell ref="B24:I24"/>
    <mergeCell ref="B22:I22"/>
    <mergeCell ref="A15:A17"/>
    <mergeCell ref="B16:B17"/>
    <mergeCell ref="C16:C17"/>
    <mergeCell ref="D16:D17"/>
    <mergeCell ref="E16:E17"/>
    <mergeCell ref="A25:I25"/>
    <mergeCell ref="F1:I1"/>
    <mergeCell ref="B14:I14"/>
    <mergeCell ref="B13:I13"/>
    <mergeCell ref="F16:F17"/>
    <mergeCell ref="G16:G17"/>
    <mergeCell ref="A4:I6"/>
    <mergeCell ref="B8:I8"/>
    <mergeCell ref="B9:I9"/>
    <mergeCell ref="B12:I12"/>
    <mergeCell ref="B10:I10"/>
    <mergeCell ref="B11:I11"/>
    <mergeCell ref="B15:G15"/>
    <mergeCell ref="H15:I21"/>
    <mergeCell ref="F2:I2"/>
    <mergeCell ref="F3:I3"/>
  </mergeCells>
  <pageMargins left="0.70866141732283472" right="0.70866141732283472" top="0.74803149606299213" bottom="0.74803149606299213" header="0.31496062992125984" footer="0.31496062992125984"/>
  <pageSetup paperSize="9" scale="80" orientation="landscape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90"/>
  <sheetViews>
    <sheetView topLeftCell="A70" zoomScale="80" zoomScaleNormal="80" workbookViewId="0">
      <selection activeCell="C67" sqref="C67"/>
    </sheetView>
  </sheetViews>
  <sheetFormatPr defaultRowHeight="15.75" x14ac:dyDescent="0.25"/>
  <cols>
    <col min="1" max="1" width="33.140625" style="1" customWidth="1"/>
    <col min="2" max="2" width="19.42578125" style="1" customWidth="1"/>
    <col min="3" max="3" width="20.7109375" style="1" customWidth="1"/>
    <col min="4" max="4" width="19.7109375" style="1" customWidth="1"/>
    <col min="5" max="10" width="11.28515625" style="1" bestFit="1" customWidth="1"/>
    <col min="11" max="16384" width="9.140625" style="1"/>
  </cols>
  <sheetData>
    <row r="1" spans="1:13" x14ac:dyDescent="0.25">
      <c r="G1" s="180" t="s">
        <v>1204</v>
      </c>
      <c r="H1" s="180"/>
      <c r="I1" s="180"/>
      <c r="J1" s="180"/>
    </row>
    <row r="2" spans="1:13" ht="15.75" customHeight="1" x14ac:dyDescent="0.25">
      <c r="A2" s="142" t="s">
        <v>1007</v>
      </c>
      <c r="B2" s="142"/>
      <c r="C2" s="142"/>
      <c r="D2" s="142"/>
      <c r="E2" s="142"/>
      <c r="F2" s="142"/>
      <c r="G2" s="142"/>
      <c r="H2" s="142"/>
      <c r="I2" s="142"/>
      <c r="J2" s="142"/>
      <c r="K2" s="3"/>
      <c r="L2" s="3"/>
      <c r="M2" s="3"/>
    </row>
    <row r="3" spans="1:13" x14ac:dyDescent="0.25">
      <c r="A3" s="142"/>
      <c r="B3" s="142"/>
      <c r="C3" s="142"/>
      <c r="D3" s="142"/>
      <c r="E3" s="142"/>
      <c r="F3" s="142"/>
      <c r="G3" s="142"/>
      <c r="H3" s="142"/>
      <c r="I3" s="142"/>
      <c r="J3" s="142"/>
      <c r="K3" s="3"/>
      <c r="L3" s="3"/>
      <c r="M3" s="3"/>
    </row>
    <row r="4" spans="1:13" x14ac:dyDescent="0.25">
      <c r="A4" s="142"/>
      <c r="B4" s="142"/>
      <c r="C4" s="142"/>
      <c r="D4" s="142"/>
      <c r="E4" s="142"/>
      <c r="F4" s="142"/>
      <c r="G4" s="142"/>
      <c r="H4" s="142"/>
      <c r="I4" s="142"/>
      <c r="J4" s="142"/>
      <c r="K4" s="3"/>
      <c r="L4" s="3"/>
      <c r="M4" s="3"/>
    </row>
    <row r="5" spans="1:13" x14ac:dyDescent="0.25">
      <c r="A5" s="2"/>
    </row>
    <row r="6" spans="1:13" ht="33" customHeight="1" x14ac:dyDescent="0.25">
      <c r="A6" s="145" t="s">
        <v>0</v>
      </c>
      <c r="B6" s="145"/>
      <c r="C6" s="137" t="s">
        <v>975</v>
      </c>
      <c r="D6" s="137"/>
      <c r="E6" s="137"/>
      <c r="F6" s="137"/>
      <c r="G6" s="137"/>
      <c r="H6" s="137"/>
      <c r="I6" s="137"/>
      <c r="J6" s="137"/>
    </row>
    <row r="7" spans="1:13" ht="75" customHeight="1" x14ac:dyDescent="0.25">
      <c r="A7" s="178" t="s">
        <v>2</v>
      </c>
      <c r="B7" s="179"/>
      <c r="C7" s="137" t="s">
        <v>1009</v>
      </c>
      <c r="D7" s="137"/>
      <c r="E7" s="137"/>
      <c r="F7" s="137"/>
      <c r="G7" s="137"/>
      <c r="H7" s="137"/>
      <c r="I7" s="137"/>
      <c r="J7" s="137"/>
    </row>
    <row r="8" spans="1:13" x14ac:dyDescent="0.25">
      <c r="A8" s="145" t="s">
        <v>4</v>
      </c>
      <c r="B8" s="145"/>
      <c r="C8" s="137" t="s">
        <v>5</v>
      </c>
      <c r="D8" s="137"/>
      <c r="E8" s="137"/>
      <c r="F8" s="137"/>
      <c r="G8" s="137"/>
      <c r="H8" s="137"/>
      <c r="I8" s="137"/>
      <c r="J8" s="137"/>
    </row>
    <row r="9" spans="1:13" ht="34.5" customHeight="1" x14ac:dyDescent="0.25">
      <c r="A9" s="178" t="s">
        <v>6</v>
      </c>
      <c r="B9" s="179"/>
      <c r="C9" s="137" t="s">
        <v>1005</v>
      </c>
      <c r="D9" s="137"/>
      <c r="E9" s="137"/>
      <c r="F9" s="137"/>
      <c r="G9" s="137"/>
      <c r="H9" s="137"/>
      <c r="I9" s="137"/>
      <c r="J9" s="137"/>
    </row>
    <row r="10" spans="1:13" x14ac:dyDescent="0.25">
      <c r="A10" s="145" t="s">
        <v>7</v>
      </c>
      <c r="B10" s="145"/>
      <c r="C10" s="137" t="s">
        <v>8</v>
      </c>
      <c r="D10" s="137"/>
      <c r="E10" s="137"/>
      <c r="F10" s="137"/>
      <c r="G10" s="137"/>
      <c r="H10" s="137"/>
      <c r="I10" s="137"/>
      <c r="J10" s="137"/>
    </row>
    <row r="11" spans="1:13" ht="33" customHeight="1" x14ac:dyDescent="0.25">
      <c r="A11" s="181" t="s">
        <v>9</v>
      </c>
      <c r="B11" s="181" t="s">
        <v>76</v>
      </c>
      <c r="C11" s="175" t="s">
        <v>10</v>
      </c>
      <c r="D11" s="156" t="s">
        <v>11</v>
      </c>
      <c r="E11" s="145" t="s">
        <v>12</v>
      </c>
      <c r="F11" s="145"/>
      <c r="G11" s="145"/>
      <c r="H11" s="145"/>
      <c r="I11" s="145"/>
      <c r="J11" s="145"/>
    </row>
    <row r="12" spans="1:13" ht="33" customHeight="1" x14ac:dyDescent="0.25">
      <c r="A12" s="182"/>
      <c r="B12" s="182"/>
      <c r="C12" s="176"/>
      <c r="D12" s="156"/>
      <c r="E12" s="4" t="s">
        <v>13</v>
      </c>
      <c r="F12" s="4" t="s">
        <v>14</v>
      </c>
      <c r="G12" s="4" t="s">
        <v>15</v>
      </c>
      <c r="H12" s="4" t="s">
        <v>16</v>
      </c>
      <c r="I12" s="4" t="s">
        <v>17</v>
      </c>
      <c r="J12" s="4" t="s">
        <v>18</v>
      </c>
    </row>
    <row r="13" spans="1:13" ht="21.95" customHeight="1" x14ac:dyDescent="0.25">
      <c r="A13" s="182"/>
      <c r="B13" s="182"/>
      <c r="C13" s="177"/>
      <c r="D13" s="4" t="s">
        <v>20</v>
      </c>
      <c r="E13" s="6">
        <f t="shared" ref="E13:J13" si="0">SUM(E14:E15)</f>
        <v>135256.90000000002</v>
      </c>
      <c r="F13" s="6">
        <f t="shared" si="0"/>
        <v>27861.599999999999</v>
      </c>
      <c r="G13" s="6">
        <f t="shared" si="0"/>
        <v>25647.9</v>
      </c>
      <c r="H13" s="6">
        <f t="shared" si="0"/>
        <v>132362</v>
      </c>
      <c r="I13" s="6">
        <f t="shared" si="0"/>
        <v>138980</v>
      </c>
      <c r="J13" s="6">
        <f t="shared" si="0"/>
        <v>460108.4</v>
      </c>
    </row>
    <row r="14" spans="1:13" ht="96" customHeight="1" x14ac:dyDescent="0.25">
      <c r="A14" s="182"/>
      <c r="B14" s="182"/>
      <c r="C14" s="5" t="s">
        <v>1054</v>
      </c>
      <c r="D14" s="5" t="s">
        <v>21</v>
      </c>
      <c r="E14" s="6">
        <f>'Обоснование Финансовых ресурсов'!D30</f>
        <v>3345.6</v>
      </c>
      <c r="F14" s="6">
        <f>'Обоснование Финансовых ресурсов'!E30</f>
        <v>3345.6</v>
      </c>
      <c r="G14" s="6">
        <f>'Обоснование Финансовых ресурсов'!F30</f>
        <v>0</v>
      </c>
      <c r="H14" s="6">
        <f>'Обоснование Финансовых ресурсов'!G30</f>
        <v>0</v>
      </c>
      <c r="I14" s="6">
        <f>'Обоснование Финансовых ресурсов'!H30</f>
        <v>0</v>
      </c>
      <c r="J14" s="6">
        <f>SUM(E14:I14)</f>
        <v>6691.2</v>
      </c>
    </row>
    <row r="15" spans="1:13" ht="78.75" x14ac:dyDescent="0.25">
      <c r="A15" s="183"/>
      <c r="B15" s="183"/>
      <c r="C15" s="5" t="s">
        <v>5</v>
      </c>
      <c r="D15" s="5" t="s">
        <v>22</v>
      </c>
      <c r="E15" s="6">
        <f>'Обоснование Финансовых ресурсов'!D29</f>
        <v>131911.30000000002</v>
      </c>
      <c r="F15" s="6">
        <f>'Обоснование Финансовых ресурсов'!E29</f>
        <v>24516</v>
      </c>
      <c r="G15" s="6">
        <f>'Обоснование Финансовых ресурсов'!F29</f>
        <v>25647.9</v>
      </c>
      <c r="H15" s="6">
        <f>'Обоснование Финансовых ресурсов'!G29</f>
        <v>132362</v>
      </c>
      <c r="I15" s="6">
        <f>'Обоснование Финансовых ресурсов'!H29</f>
        <v>138980</v>
      </c>
      <c r="J15" s="6">
        <f>SUM(E15:I15)</f>
        <v>453417.2</v>
      </c>
    </row>
    <row r="16" spans="1:13" ht="129.75" customHeight="1" x14ac:dyDescent="0.25">
      <c r="A16" s="174" t="s">
        <v>19</v>
      </c>
      <c r="B16" s="174"/>
      <c r="C16" s="137" t="s">
        <v>1012</v>
      </c>
      <c r="D16" s="137"/>
      <c r="E16" s="137"/>
      <c r="F16" s="137"/>
      <c r="G16" s="137"/>
      <c r="H16" s="137"/>
      <c r="I16" s="137"/>
      <c r="J16" s="137"/>
    </row>
    <row r="17" spans="1:2" x14ac:dyDescent="0.25">
      <c r="A17" s="22"/>
      <c r="B17" s="22"/>
    </row>
    <row r="18" spans="1:2" s="75" customFormat="1" x14ac:dyDescent="0.25">
      <c r="A18" s="22"/>
      <c r="B18" s="22"/>
    </row>
    <row r="19" spans="1:2" s="75" customFormat="1" x14ac:dyDescent="0.25">
      <c r="A19" s="22"/>
      <c r="B19" s="22"/>
    </row>
    <row r="20" spans="1:2" s="75" customFormat="1" x14ac:dyDescent="0.25">
      <c r="A20" s="22"/>
      <c r="B20" s="22"/>
    </row>
    <row r="21" spans="1:2" s="75" customFormat="1" x14ac:dyDescent="0.25">
      <c r="A21" s="22"/>
      <c r="B21" s="22"/>
    </row>
    <row r="22" spans="1:2" s="75" customFormat="1" x14ac:dyDescent="0.25">
      <c r="A22" s="22"/>
      <c r="B22" s="22"/>
    </row>
    <row r="23" spans="1:2" s="75" customFormat="1" x14ac:dyDescent="0.25">
      <c r="A23" s="22"/>
      <c r="B23" s="22"/>
    </row>
    <row r="24" spans="1:2" s="75" customFormat="1" x14ac:dyDescent="0.25">
      <c r="A24" s="22"/>
      <c r="B24" s="22"/>
    </row>
    <row r="25" spans="1:2" s="75" customFormat="1" x14ac:dyDescent="0.25">
      <c r="A25" s="22"/>
      <c r="B25" s="22"/>
    </row>
    <row r="26" spans="1:2" s="75" customFormat="1" x14ac:dyDescent="0.25">
      <c r="A26" s="22"/>
      <c r="B26" s="22"/>
    </row>
    <row r="27" spans="1:2" s="75" customFormat="1" x14ac:dyDescent="0.25">
      <c r="A27" s="22"/>
      <c r="B27" s="22"/>
    </row>
    <row r="28" spans="1:2" s="75" customFormat="1" x14ac:dyDescent="0.25">
      <c r="A28" s="22"/>
      <c r="B28" s="22"/>
    </row>
    <row r="29" spans="1:2" s="75" customFormat="1" x14ac:dyDescent="0.25">
      <c r="A29" s="22"/>
      <c r="B29" s="22"/>
    </row>
    <row r="30" spans="1:2" s="75" customFormat="1" x14ac:dyDescent="0.25">
      <c r="A30" s="22"/>
      <c r="B30" s="22"/>
    </row>
    <row r="31" spans="1:2" s="75" customFormat="1" x14ac:dyDescent="0.25">
      <c r="A31" s="22"/>
      <c r="B31" s="22"/>
    </row>
    <row r="32" spans="1:2" s="75" customFormat="1" x14ac:dyDescent="0.25">
      <c r="A32" s="22"/>
      <c r="B32" s="22"/>
    </row>
    <row r="33" spans="1:10" s="75" customFormat="1" x14ac:dyDescent="0.25">
      <c r="A33" s="22"/>
      <c r="B33" s="22"/>
    </row>
    <row r="34" spans="1:10" s="75" customFormat="1" x14ac:dyDescent="0.25">
      <c r="A34" s="22"/>
      <c r="B34" s="22"/>
    </row>
    <row r="35" spans="1:10" s="75" customFormat="1" x14ac:dyDescent="0.25">
      <c r="A35" s="22"/>
      <c r="B35" s="22"/>
    </row>
    <row r="36" spans="1:10" s="75" customFormat="1" x14ac:dyDescent="0.25">
      <c r="A36" s="22"/>
      <c r="B36" s="22"/>
    </row>
    <row r="37" spans="1:10" s="75" customFormat="1" x14ac:dyDescent="0.25">
      <c r="A37" s="22"/>
      <c r="B37" s="22"/>
    </row>
    <row r="38" spans="1:10" s="75" customFormat="1" x14ac:dyDescent="0.25">
      <c r="A38" s="22"/>
      <c r="B38" s="22"/>
    </row>
    <row r="39" spans="1:10" s="75" customFormat="1" x14ac:dyDescent="0.25">
      <c r="A39" s="22"/>
      <c r="B39" s="22"/>
    </row>
    <row r="40" spans="1:10" s="75" customFormat="1" x14ac:dyDescent="0.25">
      <c r="A40" s="22"/>
      <c r="B40" s="22"/>
    </row>
    <row r="41" spans="1:10" s="75" customFormat="1" x14ac:dyDescent="0.25">
      <c r="A41" s="22"/>
      <c r="B41" s="22"/>
    </row>
    <row r="42" spans="1:10" s="75" customFormat="1" x14ac:dyDescent="0.25">
      <c r="A42" s="22"/>
      <c r="B42" s="22"/>
    </row>
    <row r="43" spans="1:10" s="75" customFormat="1" x14ac:dyDescent="0.25">
      <c r="A43" s="22"/>
      <c r="B43" s="22"/>
    </row>
    <row r="44" spans="1:10" s="75" customFormat="1" x14ac:dyDescent="0.25">
      <c r="A44" s="22"/>
      <c r="B44" s="22"/>
    </row>
    <row r="45" spans="1:10" s="75" customFormat="1" x14ac:dyDescent="0.25">
      <c r="A45" s="22"/>
      <c r="B45" s="22"/>
    </row>
    <row r="46" spans="1:10" s="75" customFormat="1" x14ac:dyDescent="0.25">
      <c r="A46" s="22"/>
      <c r="B46" s="22"/>
    </row>
    <row r="47" spans="1:10" s="75" customFormat="1" x14ac:dyDescent="0.25">
      <c r="A47" s="22"/>
      <c r="B47" s="22"/>
    </row>
    <row r="48" spans="1:10" x14ac:dyDescent="0.25">
      <c r="A48" s="22"/>
      <c r="B48" s="22"/>
      <c r="G48" s="180" t="s">
        <v>1205</v>
      </c>
      <c r="H48" s="180"/>
      <c r="I48" s="180"/>
      <c r="J48" s="180"/>
    </row>
    <row r="49" spans="1:10" x14ac:dyDescent="0.25">
      <c r="A49" s="22"/>
      <c r="B49" s="22"/>
    </row>
    <row r="50" spans="1:10" x14ac:dyDescent="0.25">
      <c r="A50" s="142" t="s">
        <v>1008</v>
      </c>
      <c r="B50" s="142"/>
      <c r="C50" s="142"/>
      <c r="D50" s="142"/>
      <c r="E50" s="142"/>
      <c r="F50" s="142"/>
      <c r="G50" s="142"/>
      <c r="H50" s="142"/>
      <c r="I50" s="142"/>
      <c r="J50" s="142"/>
    </row>
    <row r="51" spans="1:10" x14ac:dyDescent="0.25">
      <c r="A51" s="142"/>
      <c r="B51" s="142"/>
      <c r="C51" s="142"/>
      <c r="D51" s="142"/>
      <c r="E51" s="142"/>
      <c r="F51" s="142"/>
      <c r="G51" s="142"/>
      <c r="H51" s="142"/>
      <c r="I51" s="142"/>
      <c r="J51" s="142"/>
    </row>
    <row r="52" spans="1:10" x14ac:dyDescent="0.25">
      <c r="A52" s="142"/>
      <c r="B52" s="142"/>
      <c r="C52" s="142"/>
      <c r="D52" s="142"/>
      <c r="E52" s="142"/>
      <c r="F52" s="142"/>
      <c r="G52" s="142"/>
      <c r="H52" s="142"/>
      <c r="I52" s="142"/>
      <c r="J52" s="142"/>
    </row>
    <row r="53" spans="1:10" x14ac:dyDescent="0.25">
      <c r="A53" s="2"/>
    </row>
    <row r="54" spans="1:10" x14ac:dyDescent="0.25">
      <c r="A54" s="145" t="s">
        <v>0</v>
      </c>
      <c r="B54" s="145"/>
      <c r="C54" s="137" t="s">
        <v>1</v>
      </c>
      <c r="D54" s="137"/>
      <c r="E54" s="137"/>
      <c r="F54" s="137"/>
      <c r="G54" s="137"/>
      <c r="H54" s="137"/>
      <c r="I54" s="137"/>
      <c r="J54" s="137"/>
    </row>
    <row r="55" spans="1:10" ht="84.75" customHeight="1" x14ac:dyDescent="0.25">
      <c r="A55" s="145" t="s">
        <v>2</v>
      </c>
      <c r="B55" s="145"/>
      <c r="C55" s="137" t="s">
        <v>3</v>
      </c>
      <c r="D55" s="137"/>
      <c r="E55" s="137"/>
      <c r="F55" s="137"/>
      <c r="G55" s="137"/>
      <c r="H55" s="137"/>
      <c r="I55" s="137"/>
      <c r="J55" s="137"/>
    </row>
    <row r="56" spans="1:10" x14ac:dyDescent="0.25">
      <c r="A56" s="145" t="s">
        <v>4</v>
      </c>
      <c r="B56" s="145"/>
      <c r="C56" s="137" t="s">
        <v>5</v>
      </c>
      <c r="D56" s="137"/>
      <c r="E56" s="137"/>
      <c r="F56" s="137"/>
      <c r="G56" s="137"/>
      <c r="H56" s="137"/>
      <c r="I56" s="137"/>
      <c r="J56" s="137"/>
    </row>
    <row r="57" spans="1:10" ht="95.25" customHeight="1" x14ac:dyDescent="0.25">
      <c r="A57" s="145" t="s">
        <v>6</v>
      </c>
      <c r="B57" s="145"/>
      <c r="C57" s="137" t="s">
        <v>1055</v>
      </c>
      <c r="D57" s="137"/>
      <c r="E57" s="137"/>
      <c r="F57" s="137"/>
      <c r="G57" s="137"/>
      <c r="H57" s="137"/>
      <c r="I57" s="137"/>
      <c r="J57" s="137"/>
    </row>
    <row r="58" spans="1:10" x14ac:dyDescent="0.25">
      <c r="A58" s="145" t="s">
        <v>7</v>
      </c>
      <c r="B58" s="145"/>
      <c r="C58" s="137" t="s">
        <v>8</v>
      </c>
      <c r="D58" s="137"/>
      <c r="E58" s="137"/>
      <c r="F58" s="137"/>
      <c r="G58" s="137"/>
      <c r="H58" s="137"/>
      <c r="I58" s="137"/>
      <c r="J58" s="137"/>
    </row>
    <row r="59" spans="1:10" x14ac:dyDescent="0.25">
      <c r="A59" s="174" t="s">
        <v>9</v>
      </c>
      <c r="B59" s="174" t="s">
        <v>1</v>
      </c>
      <c r="C59" s="175" t="s">
        <v>10</v>
      </c>
      <c r="D59" s="156" t="s">
        <v>11</v>
      </c>
      <c r="E59" s="145" t="s">
        <v>12</v>
      </c>
      <c r="F59" s="145"/>
      <c r="G59" s="145"/>
      <c r="H59" s="145"/>
      <c r="I59" s="145"/>
      <c r="J59" s="145"/>
    </row>
    <row r="60" spans="1:10" x14ac:dyDescent="0.25">
      <c r="A60" s="174"/>
      <c r="B60" s="174"/>
      <c r="C60" s="176"/>
      <c r="D60" s="156"/>
      <c r="E60" s="4" t="s">
        <v>13</v>
      </c>
      <c r="F60" s="4" t="s">
        <v>14</v>
      </c>
      <c r="G60" s="4" t="s">
        <v>15</v>
      </c>
      <c r="H60" s="4" t="s">
        <v>16</v>
      </c>
      <c r="I60" s="4" t="s">
        <v>17</v>
      </c>
      <c r="J60" s="4" t="s">
        <v>18</v>
      </c>
    </row>
    <row r="61" spans="1:10" x14ac:dyDescent="0.25">
      <c r="A61" s="174"/>
      <c r="B61" s="174"/>
      <c r="C61" s="177"/>
      <c r="D61" s="4" t="s">
        <v>20</v>
      </c>
      <c r="E61" s="6">
        <f t="shared" ref="E61:J61" si="1">SUM(E62:E65)</f>
        <v>229517.9</v>
      </c>
      <c r="F61" s="6">
        <f t="shared" si="1"/>
        <v>26095.200000000001</v>
      </c>
      <c r="G61" s="6">
        <f t="shared" si="1"/>
        <v>27767.9</v>
      </c>
      <c r="H61" s="6">
        <f t="shared" si="1"/>
        <v>37924.9</v>
      </c>
      <c r="I61" s="6">
        <f t="shared" si="1"/>
        <v>41111.199999999997</v>
      </c>
      <c r="J61" s="6">
        <f t="shared" si="1"/>
        <v>362417.1</v>
      </c>
    </row>
    <row r="62" spans="1:10" ht="94.5" x14ac:dyDescent="0.25">
      <c r="A62" s="174"/>
      <c r="B62" s="174"/>
      <c r="C62" s="5" t="s">
        <v>32</v>
      </c>
      <c r="D62" s="5" t="s">
        <v>21</v>
      </c>
      <c r="E62" s="6">
        <v>3636.3</v>
      </c>
      <c r="F62" s="6" t="s">
        <v>1016</v>
      </c>
      <c r="G62" s="6" t="s">
        <v>1016</v>
      </c>
      <c r="H62" s="6" t="s">
        <v>1016</v>
      </c>
      <c r="I62" s="6" t="s">
        <v>1016</v>
      </c>
      <c r="J62" s="6">
        <f>SUM(E62:I62)</f>
        <v>3636.3</v>
      </c>
    </row>
    <row r="63" spans="1:10" ht="78.75" x14ac:dyDescent="0.25">
      <c r="A63" s="174"/>
      <c r="B63" s="174"/>
      <c r="C63" s="5" t="s">
        <v>33</v>
      </c>
      <c r="D63" s="84" t="s">
        <v>1024</v>
      </c>
      <c r="E63" s="6">
        <v>3116.8</v>
      </c>
      <c r="F63" s="6" t="s">
        <v>1016</v>
      </c>
      <c r="G63" s="6" t="s">
        <v>1016</v>
      </c>
      <c r="H63" s="6" t="s">
        <v>1016</v>
      </c>
      <c r="I63" s="6" t="s">
        <v>1016</v>
      </c>
      <c r="J63" s="6">
        <f>SUM(E63:I63)</f>
        <v>3116.8</v>
      </c>
    </row>
    <row r="64" spans="1:10" ht="78.75" x14ac:dyDescent="0.25">
      <c r="A64" s="174"/>
      <c r="B64" s="174"/>
      <c r="C64" s="5" t="s">
        <v>1052</v>
      </c>
      <c r="D64" s="83" t="s">
        <v>1025</v>
      </c>
      <c r="E64" s="6">
        <v>192658.8</v>
      </c>
      <c r="F64" s="6" t="s">
        <v>1016</v>
      </c>
      <c r="G64" s="6" t="s">
        <v>1016</v>
      </c>
      <c r="H64" s="6" t="s">
        <v>1016</v>
      </c>
      <c r="I64" s="6" t="s">
        <v>1016</v>
      </c>
      <c r="J64" s="6">
        <f>SUM(E64:I64)</f>
        <v>192658.8</v>
      </c>
    </row>
    <row r="65" spans="1:10" ht="63" x14ac:dyDescent="0.25">
      <c r="A65" s="174"/>
      <c r="B65" s="174"/>
      <c r="C65" s="5" t="s">
        <v>5</v>
      </c>
      <c r="D65" s="5" t="s">
        <v>1029</v>
      </c>
      <c r="E65" s="6">
        <f>'Обоснование Финансовых ресурсов'!D48</f>
        <v>30106</v>
      </c>
      <c r="F65" s="6">
        <f>'Обоснование Финансовых ресурсов'!E48</f>
        <v>26095.200000000001</v>
      </c>
      <c r="G65" s="6">
        <f>'Обоснование Финансовых ресурсов'!F48</f>
        <v>27767.9</v>
      </c>
      <c r="H65" s="6">
        <f>'Обоснование Финансовых ресурсов'!G48</f>
        <v>37924.9</v>
      </c>
      <c r="I65" s="6">
        <f>'Обоснование Финансовых ресурсов'!H48</f>
        <v>41111.199999999997</v>
      </c>
      <c r="J65" s="6">
        <f>SUM(E65:I65)</f>
        <v>163005.20000000001</v>
      </c>
    </row>
    <row r="66" spans="1:10" ht="117" customHeight="1" x14ac:dyDescent="0.25">
      <c r="A66" s="174" t="s">
        <v>19</v>
      </c>
      <c r="B66" s="174"/>
      <c r="C66" s="153" t="s">
        <v>1056</v>
      </c>
      <c r="D66" s="154"/>
      <c r="E66" s="154"/>
      <c r="F66" s="154"/>
      <c r="G66" s="154"/>
      <c r="H66" s="154"/>
      <c r="I66" s="154"/>
      <c r="J66" s="155"/>
    </row>
    <row r="67" spans="1:10" x14ac:dyDescent="0.25">
      <c r="A67" s="46"/>
      <c r="B67" s="46"/>
      <c r="C67" s="47"/>
      <c r="D67" s="47"/>
      <c r="E67" s="47"/>
      <c r="F67" s="47"/>
      <c r="G67" s="47"/>
      <c r="H67" s="47"/>
      <c r="I67" s="47"/>
      <c r="J67" s="47"/>
    </row>
    <row r="68" spans="1:10" ht="54.75" customHeight="1" x14ac:dyDescent="0.25">
      <c r="A68" s="79" t="s">
        <v>1016</v>
      </c>
      <c r="B68" s="152" t="s">
        <v>1017</v>
      </c>
      <c r="C68" s="152"/>
      <c r="D68" s="152"/>
      <c r="E68" s="152"/>
      <c r="F68" s="152"/>
      <c r="G68" s="152"/>
      <c r="H68" s="152"/>
      <c r="I68" s="152"/>
      <c r="J68" s="152"/>
    </row>
    <row r="69" spans="1:10" x14ac:dyDescent="0.25">
      <c r="A69" s="46"/>
      <c r="B69" s="46"/>
      <c r="C69" s="47"/>
      <c r="D69" s="47"/>
      <c r="E69" s="47"/>
      <c r="F69" s="47"/>
      <c r="G69" s="47"/>
      <c r="H69" s="47"/>
      <c r="I69" s="47"/>
      <c r="J69" s="47"/>
    </row>
    <row r="70" spans="1:10" x14ac:dyDescent="0.25">
      <c r="A70" s="46"/>
      <c r="B70" s="46"/>
      <c r="C70" s="47"/>
      <c r="D70" s="47"/>
      <c r="E70" s="47"/>
      <c r="F70" s="47"/>
      <c r="G70" s="47"/>
      <c r="H70" s="47"/>
      <c r="I70" s="47"/>
      <c r="J70" s="47"/>
    </row>
    <row r="71" spans="1:10" x14ac:dyDescent="0.25">
      <c r="A71" s="46"/>
      <c r="B71" s="46"/>
      <c r="C71" s="47"/>
      <c r="D71" s="47"/>
      <c r="E71" s="47"/>
      <c r="F71" s="47"/>
      <c r="G71" s="47"/>
      <c r="H71" s="47"/>
      <c r="I71" s="47"/>
      <c r="J71" s="47"/>
    </row>
    <row r="72" spans="1:10" x14ac:dyDescent="0.25">
      <c r="A72" s="46"/>
      <c r="B72" s="46"/>
      <c r="C72" s="47"/>
      <c r="D72" s="47"/>
      <c r="E72" s="47"/>
      <c r="F72" s="47"/>
      <c r="G72" s="47"/>
      <c r="H72" s="47"/>
      <c r="I72" s="47"/>
      <c r="J72" s="47"/>
    </row>
    <row r="73" spans="1:10" x14ac:dyDescent="0.25">
      <c r="A73" s="46"/>
      <c r="B73" s="46"/>
      <c r="C73" s="47"/>
      <c r="D73" s="47"/>
      <c r="E73" s="47"/>
      <c r="F73" s="47"/>
      <c r="G73" s="47"/>
      <c r="H73" s="47"/>
      <c r="I73" s="47"/>
      <c r="J73" s="47"/>
    </row>
    <row r="74" spans="1:10" x14ac:dyDescent="0.25">
      <c r="A74" s="46"/>
      <c r="B74" s="46"/>
      <c r="C74" s="47"/>
      <c r="D74" s="47"/>
      <c r="E74" s="47"/>
      <c r="F74" s="47"/>
      <c r="G74" s="47"/>
      <c r="H74" s="47"/>
      <c r="I74" s="47"/>
      <c r="J74" s="47"/>
    </row>
    <row r="75" spans="1:10" x14ac:dyDescent="0.25">
      <c r="A75" s="46"/>
      <c r="B75" s="46"/>
      <c r="C75" s="47"/>
      <c r="D75" s="47"/>
      <c r="E75" s="47"/>
      <c r="F75" s="47"/>
      <c r="G75" s="47"/>
      <c r="H75" s="47"/>
      <c r="I75" s="47"/>
      <c r="J75" s="47"/>
    </row>
    <row r="76" spans="1:10" x14ac:dyDescent="0.25">
      <c r="A76" s="46"/>
      <c r="B76" s="46"/>
      <c r="C76" s="47"/>
      <c r="D76" s="47"/>
      <c r="E76" s="47"/>
      <c r="F76" s="47"/>
      <c r="G76" s="47"/>
      <c r="H76" s="47"/>
      <c r="I76" s="47"/>
      <c r="J76" s="47"/>
    </row>
    <row r="77" spans="1:10" x14ac:dyDescent="0.25">
      <c r="A77" s="46"/>
      <c r="B77" s="46"/>
      <c r="C77" s="47"/>
      <c r="D77" s="47"/>
      <c r="E77" s="47"/>
      <c r="F77" s="47"/>
      <c r="G77" s="47"/>
      <c r="H77" s="47"/>
      <c r="I77" s="47"/>
      <c r="J77" s="47"/>
    </row>
    <row r="78" spans="1:10" x14ac:dyDescent="0.25">
      <c r="A78" s="46"/>
      <c r="B78" s="46"/>
      <c r="C78" s="47"/>
      <c r="D78" s="47"/>
      <c r="E78" s="47"/>
      <c r="F78" s="47"/>
      <c r="G78" s="47"/>
      <c r="H78" s="47"/>
      <c r="I78" s="47"/>
      <c r="J78" s="47"/>
    </row>
    <row r="79" spans="1:10" x14ac:dyDescent="0.25">
      <c r="A79" s="46"/>
      <c r="B79" s="46"/>
      <c r="C79" s="47"/>
      <c r="D79" s="47"/>
      <c r="E79" s="47"/>
      <c r="F79" s="47"/>
      <c r="G79" s="47"/>
      <c r="H79" s="47"/>
      <c r="I79" s="47"/>
      <c r="J79" s="47"/>
    </row>
    <row r="80" spans="1:10" x14ac:dyDescent="0.25">
      <c r="A80" s="46"/>
      <c r="B80" s="46"/>
      <c r="C80" s="47"/>
      <c r="D80" s="47"/>
      <c r="E80" s="47"/>
      <c r="F80" s="47"/>
      <c r="G80" s="47"/>
      <c r="H80" s="47"/>
      <c r="I80" s="47"/>
      <c r="J80" s="47"/>
    </row>
    <row r="81" spans="1:10" x14ac:dyDescent="0.25">
      <c r="A81" s="46"/>
      <c r="B81" s="46"/>
      <c r="C81" s="47"/>
      <c r="D81" s="47"/>
      <c r="E81" s="47"/>
      <c r="F81" s="47"/>
      <c r="G81" s="47"/>
      <c r="H81" s="47"/>
      <c r="I81" s="47"/>
      <c r="J81" s="47"/>
    </row>
    <row r="82" spans="1:10" x14ac:dyDescent="0.25">
      <c r="A82" s="46"/>
      <c r="B82" s="46"/>
      <c r="C82" s="47"/>
      <c r="D82" s="47"/>
      <c r="E82" s="47"/>
      <c r="F82" s="47"/>
      <c r="G82" s="47"/>
      <c r="H82" s="47"/>
      <c r="I82" s="47"/>
      <c r="J82" s="47"/>
    </row>
    <row r="83" spans="1:10" x14ac:dyDescent="0.25">
      <c r="A83" s="46"/>
      <c r="B83" s="46"/>
      <c r="C83" s="47"/>
      <c r="D83" s="47"/>
      <c r="E83" s="47"/>
      <c r="F83" s="47"/>
      <c r="G83" s="47"/>
      <c r="H83" s="47"/>
      <c r="I83" s="47"/>
      <c r="J83" s="47"/>
    </row>
    <row r="84" spans="1:10" x14ac:dyDescent="0.25">
      <c r="A84" s="46"/>
      <c r="B84" s="46"/>
      <c r="C84" s="47"/>
      <c r="D84" s="47"/>
      <c r="E84" s="47"/>
      <c r="F84" s="47"/>
      <c r="G84" s="47"/>
      <c r="H84" s="47"/>
      <c r="I84" s="47"/>
      <c r="J84" s="47"/>
    </row>
    <row r="85" spans="1:10" x14ac:dyDescent="0.25">
      <c r="A85" s="46"/>
      <c r="B85" s="46"/>
      <c r="C85" s="47"/>
      <c r="D85" s="47"/>
      <c r="E85" s="47"/>
      <c r="F85" s="47"/>
      <c r="G85" s="47"/>
      <c r="H85" s="47"/>
      <c r="I85" s="47"/>
      <c r="J85" s="47"/>
    </row>
    <row r="86" spans="1:10" x14ac:dyDescent="0.25">
      <c r="A86" s="46"/>
      <c r="B86" s="46"/>
      <c r="C86" s="47"/>
      <c r="D86" s="47"/>
      <c r="E86" s="47"/>
      <c r="F86" s="47"/>
      <c r="G86" s="47"/>
      <c r="H86" s="47"/>
      <c r="I86" s="47"/>
      <c r="J86" s="47"/>
    </row>
    <row r="87" spans="1:10" x14ac:dyDescent="0.25">
      <c r="A87" s="46"/>
      <c r="B87" s="46"/>
      <c r="C87" s="47"/>
      <c r="D87" s="47"/>
      <c r="E87" s="47"/>
      <c r="F87" s="47"/>
      <c r="G87" s="47"/>
      <c r="H87" s="47"/>
      <c r="I87" s="47"/>
      <c r="J87" s="47"/>
    </row>
    <row r="88" spans="1:10" x14ac:dyDescent="0.25">
      <c r="A88" s="46"/>
      <c r="B88" s="46"/>
      <c r="C88" s="47"/>
      <c r="D88" s="47"/>
      <c r="E88" s="47"/>
      <c r="F88" s="47"/>
      <c r="G88" s="47"/>
      <c r="H88" s="47"/>
      <c r="I88" s="47"/>
      <c r="J88" s="47"/>
    </row>
    <row r="89" spans="1:10" x14ac:dyDescent="0.25">
      <c r="A89" s="46"/>
      <c r="B89" s="46"/>
      <c r="C89" s="47"/>
      <c r="D89" s="47"/>
      <c r="E89" s="47"/>
      <c r="F89" s="47"/>
      <c r="G89" s="47"/>
      <c r="H89" s="47"/>
      <c r="I89" s="47"/>
      <c r="J89" s="47"/>
    </row>
    <row r="90" spans="1:10" x14ac:dyDescent="0.25">
      <c r="A90" s="46"/>
      <c r="B90" s="46"/>
      <c r="C90" s="47"/>
      <c r="D90" s="47"/>
      <c r="E90" s="47"/>
      <c r="F90" s="47"/>
      <c r="G90" s="47"/>
      <c r="H90" s="47"/>
      <c r="I90" s="47"/>
      <c r="J90" s="47"/>
    </row>
  </sheetData>
  <mergeCells count="39">
    <mergeCell ref="B68:J68"/>
    <mergeCell ref="G1:J1"/>
    <mergeCell ref="G48:J48"/>
    <mergeCell ref="A2:J4"/>
    <mergeCell ref="C11:C13"/>
    <mergeCell ref="A16:B16"/>
    <mergeCell ref="C16:J16"/>
    <mergeCell ref="D11:D12"/>
    <mergeCell ref="B11:B15"/>
    <mergeCell ref="A11:A15"/>
    <mergeCell ref="C6:J6"/>
    <mergeCell ref="C9:J9"/>
    <mergeCell ref="C8:J8"/>
    <mergeCell ref="C7:J7"/>
    <mergeCell ref="A10:B10"/>
    <mergeCell ref="C10:J10"/>
    <mergeCell ref="E11:J11"/>
    <mergeCell ref="A6:B6"/>
    <mergeCell ref="A7:B7"/>
    <mergeCell ref="A8:B8"/>
    <mergeCell ref="A9:B9"/>
    <mergeCell ref="A50:J52"/>
    <mergeCell ref="A54:B54"/>
    <mergeCell ref="C54:J54"/>
    <mergeCell ref="A55:B55"/>
    <mergeCell ref="C55:J55"/>
    <mergeCell ref="A56:B56"/>
    <mergeCell ref="C56:J56"/>
    <mergeCell ref="A57:B57"/>
    <mergeCell ref="C57:J57"/>
    <mergeCell ref="A58:B58"/>
    <mergeCell ref="C58:J58"/>
    <mergeCell ref="A66:B66"/>
    <mergeCell ref="C66:J66"/>
    <mergeCell ref="A59:A65"/>
    <mergeCell ref="B59:B65"/>
    <mergeCell ref="C59:C61"/>
    <mergeCell ref="D59:D60"/>
    <mergeCell ref="E59:J59"/>
  </mergeCells>
  <pageMargins left="0.70866141732283472" right="0.70866141732283472" top="0.74803149606299213" bottom="0.74803149606299213" header="0.31496062992125984" footer="0.31496062992125984"/>
  <pageSetup paperSize="9" scale="80" orientation="landscape" horizontalDpi="4294967293" verticalDpi="4294967293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96"/>
  <sheetViews>
    <sheetView zoomScale="80" zoomScaleNormal="80" workbookViewId="0">
      <selection activeCell="B27" sqref="B27"/>
    </sheetView>
  </sheetViews>
  <sheetFormatPr defaultRowHeight="15.75" x14ac:dyDescent="0.25"/>
  <cols>
    <col min="1" max="1" width="9.140625" style="2"/>
    <col min="2" max="2" width="27.140625" style="2" customWidth="1"/>
    <col min="3" max="3" width="15.5703125" style="2" bestFit="1" customWidth="1"/>
    <col min="4" max="4" width="13.7109375" style="2" customWidth="1"/>
    <col min="5" max="5" width="20.85546875" style="2" customWidth="1"/>
    <col min="6" max="6" width="11.42578125" style="2" customWidth="1"/>
    <col min="7" max="7" width="21" style="2" customWidth="1"/>
    <col min="8" max="8" width="15.42578125" style="2" bestFit="1" customWidth="1"/>
    <col min="9" max="11" width="15.5703125" style="2" bestFit="1" customWidth="1"/>
    <col min="12" max="12" width="16.140625" style="2" bestFit="1" customWidth="1"/>
    <col min="13" max="16384" width="9.140625" style="2"/>
  </cols>
  <sheetData>
    <row r="1" spans="1:12" x14ac:dyDescent="0.25">
      <c r="I1" s="136" t="s">
        <v>1206</v>
      </c>
      <c r="J1" s="136"/>
      <c r="K1" s="136"/>
      <c r="L1" s="136"/>
    </row>
    <row r="3" spans="1:12" x14ac:dyDescent="0.25">
      <c r="A3" s="142" t="s">
        <v>976</v>
      </c>
      <c r="B3" s="142"/>
      <c r="C3" s="142"/>
      <c r="D3" s="142"/>
      <c r="E3" s="142"/>
      <c r="F3" s="142"/>
      <c r="G3" s="142"/>
      <c r="H3" s="142"/>
      <c r="I3" s="142"/>
      <c r="J3" s="142"/>
      <c r="K3" s="142"/>
      <c r="L3" s="142"/>
    </row>
    <row r="4" spans="1:12" x14ac:dyDescent="0.25">
      <c r="A4" s="142"/>
      <c r="B4" s="142"/>
      <c r="C4" s="142"/>
      <c r="D4" s="142"/>
      <c r="E4" s="142"/>
      <c r="F4" s="142"/>
      <c r="G4" s="142"/>
      <c r="H4" s="142"/>
      <c r="I4" s="142"/>
      <c r="J4" s="142"/>
      <c r="K4" s="142"/>
      <c r="L4" s="142"/>
    </row>
    <row r="6" spans="1:12" x14ac:dyDescent="0.25">
      <c r="A6" s="145" t="s">
        <v>23</v>
      </c>
      <c r="B6" s="156" t="s">
        <v>24</v>
      </c>
      <c r="C6" s="156" t="s">
        <v>31</v>
      </c>
      <c r="D6" s="156"/>
      <c r="E6" s="156" t="s">
        <v>27</v>
      </c>
      <c r="F6" s="156" t="s">
        <v>28</v>
      </c>
      <c r="G6" s="156" t="s">
        <v>29</v>
      </c>
      <c r="H6" s="156" t="s">
        <v>30</v>
      </c>
      <c r="I6" s="156"/>
      <c r="J6" s="156"/>
      <c r="K6" s="156"/>
      <c r="L6" s="156"/>
    </row>
    <row r="7" spans="1:12" ht="47.25" x14ac:dyDescent="0.25">
      <c r="A7" s="145"/>
      <c r="B7" s="156"/>
      <c r="C7" s="28" t="s">
        <v>25</v>
      </c>
      <c r="D7" s="28" t="s">
        <v>26</v>
      </c>
      <c r="E7" s="156"/>
      <c r="F7" s="156"/>
      <c r="G7" s="156"/>
      <c r="H7" s="27" t="s">
        <v>13</v>
      </c>
      <c r="I7" s="27" t="s">
        <v>14</v>
      </c>
      <c r="J7" s="27" t="s">
        <v>15</v>
      </c>
      <c r="K7" s="27" t="s">
        <v>16</v>
      </c>
      <c r="L7" s="27" t="s">
        <v>17</v>
      </c>
    </row>
    <row r="8" spans="1:12" x14ac:dyDescent="0.25">
      <c r="A8" s="27">
        <v>1</v>
      </c>
      <c r="B8" s="27">
        <v>2</v>
      </c>
      <c r="C8" s="27">
        <v>3</v>
      </c>
      <c r="D8" s="27">
        <v>4</v>
      </c>
      <c r="E8" s="27">
        <v>5</v>
      </c>
      <c r="F8" s="27">
        <v>6</v>
      </c>
      <c r="G8" s="27">
        <v>7</v>
      </c>
      <c r="H8" s="27">
        <v>8</v>
      </c>
      <c r="I8" s="27">
        <v>9</v>
      </c>
      <c r="J8" s="27">
        <v>10</v>
      </c>
      <c r="K8" s="27">
        <v>11</v>
      </c>
      <c r="L8" s="27">
        <v>12</v>
      </c>
    </row>
    <row r="9" spans="1:12" ht="185.25" customHeight="1" x14ac:dyDescent="0.25">
      <c r="A9" s="114">
        <v>1</v>
      </c>
      <c r="B9" s="174" t="s">
        <v>1013</v>
      </c>
      <c r="C9" s="6">
        <v>0</v>
      </c>
      <c r="D9" s="6">
        <v>0</v>
      </c>
      <c r="E9" s="115" t="s">
        <v>131</v>
      </c>
      <c r="F9" s="114" t="s">
        <v>36</v>
      </c>
      <c r="G9" s="9">
        <v>50</v>
      </c>
      <c r="H9" s="6">
        <v>50</v>
      </c>
      <c r="I9" s="6">
        <v>100</v>
      </c>
      <c r="J9" s="6">
        <v>100</v>
      </c>
      <c r="K9" s="6">
        <v>100</v>
      </c>
      <c r="L9" s="6">
        <v>100</v>
      </c>
    </row>
    <row r="10" spans="1:12" ht="207" customHeight="1" x14ac:dyDescent="0.25">
      <c r="A10" s="114">
        <v>2</v>
      </c>
      <c r="B10" s="174"/>
      <c r="C10" s="6">
        <v>0</v>
      </c>
      <c r="D10" s="6">
        <v>0</v>
      </c>
      <c r="E10" s="115" t="s">
        <v>973</v>
      </c>
      <c r="F10" s="114" t="s">
        <v>36</v>
      </c>
      <c r="G10" s="9">
        <v>18</v>
      </c>
      <c r="H10" s="6">
        <v>25</v>
      </c>
      <c r="I10" s="6">
        <v>30</v>
      </c>
      <c r="J10" s="6">
        <v>30</v>
      </c>
      <c r="K10" s="6">
        <v>30</v>
      </c>
      <c r="L10" s="6">
        <v>30</v>
      </c>
    </row>
    <row r="11" spans="1:12" ht="225" customHeight="1" x14ac:dyDescent="0.25">
      <c r="A11" s="114">
        <v>3</v>
      </c>
      <c r="B11" s="174"/>
      <c r="C11" s="6">
        <v>0</v>
      </c>
      <c r="D11" s="6">
        <v>0</v>
      </c>
      <c r="E11" s="115" t="s">
        <v>133</v>
      </c>
      <c r="F11" s="114" t="s">
        <v>36</v>
      </c>
      <c r="G11" s="9">
        <v>8.68</v>
      </c>
      <c r="H11" s="6">
        <v>8.6999999999999993</v>
      </c>
      <c r="I11" s="6">
        <v>8.7200000000000006</v>
      </c>
      <c r="J11" s="6">
        <v>8.75</v>
      </c>
      <c r="K11" s="6">
        <v>8.76</v>
      </c>
      <c r="L11" s="6">
        <v>8.77</v>
      </c>
    </row>
    <row r="12" spans="1:12" ht="78.75" x14ac:dyDescent="0.25">
      <c r="A12" s="114">
        <v>4</v>
      </c>
      <c r="B12" s="174"/>
      <c r="C12" s="6">
        <v>0</v>
      </c>
      <c r="D12" s="6">
        <v>0</v>
      </c>
      <c r="E12" s="115" t="s">
        <v>134</v>
      </c>
      <c r="F12" s="114" t="s">
        <v>36</v>
      </c>
      <c r="G12" s="9">
        <v>100</v>
      </c>
      <c r="H12" s="6">
        <v>100</v>
      </c>
      <c r="I12" s="6">
        <v>100</v>
      </c>
      <c r="J12" s="6">
        <v>100</v>
      </c>
      <c r="K12" s="6">
        <v>100</v>
      </c>
      <c r="L12" s="6">
        <v>100</v>
      </c>
    </row>
    <row r="13" spans="1:12" customFormat="1" ht="63" customHeight="1" x14ac:dyDescent="0.25">
      <c r="A13" s="114">
        <v>5</v>
      </c>
      <c r="B13" s="174"/>
      <c r="C13" s="9">
        <v>0</v>
      </c>
      <c r="D13" s="86">
        <v>0</v>
      </c>
      <c r="E13" s="81" t="s">
        <v>1018</v>
      </c>
      <c r="F13" s="114" t="s">
        <v>1019</v>
      </c>
      <c r="G13" s="9">
        <v>0</v>
      </c>
      <c r="H13" s="6">
        <v>0</v>
      </c>
      <c r="I13" s="6">
        <v>0</v>
      </c>
      <c r="J13" s="6">
        <v>0</v>
      </c>
      <c r="K13" s="6">
        <v>0</v>
      </c>
      <c r="L13" s="6">
        <v>0</v>
      </c>
    </row>
    <row r="14" spans="1:12" customFormat="1" ht="94.5" x14ac:dyDescent="0.25">
      <c r="A14" s="114">
        <v>6</v>
      </c>
      <c r="B14" s="174"/>
      <c r="C14" s="9">
        <v>0</v>
      </c>
      <c r="D14" s="86">
        <v>0</v>
      </c>
      <c r="E14" s="115" t="s">
        <v>1020</v>
      </c>
      <c r="F14" s="114" t="s">
        <v>36</v>
      </c>
      <c r="G14" s="9">
        <v>9.0399999999999991</v>
      </c>
      <c r="H14" s="6">
        <v>8.7799999999999994</v>
      </c>
      <c r="I14" s="6">
        <v>8.52</v>
      </c>
      <c r="J14" s="6">
        <f>I14*0.97</f>
        <v>8.2644000000000002</v>
      </c>
      <c r="K14" s="6">
        <f>J14*0.97</f>
        <v>8.0164679999999997</v>
      </c>
      <c r="L14" s="6">
        <f>K14*0.97</f>
        <v>7.7759739599999991</v>
      </c>
    </row>
    <row r="15" spans="1:12" customFormat="1" ht="63" customHeight="1" x14ac:dyDescent="0.25">
      <c r="A15" s="114">
        <v>7</v>
      </c>
      <c r="B15" s="174"/>
      <c r="C15" s="9">
        <v>0</v>
      </c>
      <c r="D15" s="86">
        <v>0</v>
      </c>
      <c r="E15" s="115" t="s">
        <v>1021</v>
      </c>
      <c r="F15" s="114" t="s">
        <v>1022</v>
      </c>
      <c r="G15" s="9">
        <v>158.19999999999999</v>
      </c>
      <c r="H15" s="6">
        <f>G15/1.03</f>
        <v>153.59223300970874</v>
      </c>
      <c r="I15" s="6">
        <f t="shared" ref="I15:L15" si="0">H15/1.03</f>
        <v>149.11867282495993</v>
      </c>
      <c r="J15" s="6">
        <f t="shared" si="0"/>
        <v>144.77541050966983</v>
      </c>
      <c r="K15" s="6">
        <f t="shared" si="0"/>
        <v>140.55865098026197</v>
      </c>
      <c r="L15" s="6">
        <f t="shared" si="0"/>
        <v>136.46470968957473</v>
      </c>
    </row>
    <row r="16" spans="1:12" ht="165" customHeight="1" x14ac:dyDescent="0.25">
      <c r="A16" s="114">
        <v>9</v>
      </c>
      <c r="B16" s="174"/>
      <c r="C16" s="9">
        <v>0</v>
      </c>
      <c r="D16" s="86">
        <v>0</v>
      </c>
      <c r="E16" s="115" t="s">
        <v>1181</v>
      </c>
      <c r="F16" s="125" t="s">
        <v>1019</v>
      </c>
      <c r="G16" s="126">
        <v>0</v>
      </c>
      <c r="H16" s="125">
        <v>0</v>
      </c>
      <c r="I16" s="126">
        <v>0</v>
      </c>
      <c r="J16" s="125">
        <v>0</v>
      </c>
      <c r="K16" s="126">
        <v>0</v>
      </c>
      <c r="L16" s="125">
        <v>0</v>
      </c>
    </row>
    <row r="17" spans="1:12" ht="74.25" customHeight="1" x14ac:dyDescent="0.25">
      <c r="A17" s="114">
        <v>10</v>
      </c>
      <c r="B17" s="174"/>
      <c r="C17" s="9">
        <v>0</v>
      </c>
      <c r="D17" s="86">
        <v>0</v>
      </c>
      <c r="E17" s="115" t="s">
        <v>1182</v>
      </c>
      <c r="F17" s="124" t="s">
        <v>36</v>
      </c>
      <c r="G17" s="123">
        <v>1</v>
      </c>
      <c r="H17" s="124">
        <v>1</v>
      </c>
      <c r="I17" s="123">
        <v>1</v>
      </c>
      <c r="J17" s="124">
        <v>1</v>
      </c>
      <c r="K17" s="123">
        <v>1</v>
      </c>
      <c r="L17" s="124">
        <v>1</v>
      </c>
    </row>
    <row r="18" spans="1:12" ht="63" x14ac:dyDescent="0.25">
      <c r="A18" s="114">
        <v>11</v>
      </c>
      <c r="B18" s="174"/>
      <c r="C18" s="9">
        <v>0</v>
      </c>
      <c r="D18" s="86">
        <v>0</v>
      </c>
      <c r="E18" s="115" t="s">
        <v>1183</v>
      </c>
      <c r="F18" s="125" t="s">
        <v>1019</v>
      </c>
      <c r="G18" s="126">
        <v>0</v>
      </c>
      <c r="H18" s="125">
        <v>0</v>
      </c>
      <c r="I18" s="126">
        <v>0</v>
      </c>
      <c r="J18" s="125">
        <v>0</v>
      </c>
      <c r="K18" s="126">
        <v>0</v>
      </c>
      <c r="L18" s="125">
        <v>0</v>
      </c>
    </row>
    <row r="19" spans="1:12" ht="133.5" customHeight="1" x14ac:dyDescent="0.25">
      <c r="A19" s="114">
        <v>12</v>
      </c>
      <c r="B19" s="174"/>
      <c r="C19" s="9">
        <v>0</v>
      </c>
      <c r="D19" s="86">
        <v>0</v>
      </c>
      <c r="E19" s="115" t="s">
        <v>1184</v>
      </c>
      <c r="F19" s="124" t="s">
        <v>36</v>
      </c>
      <c r="G19" s="123">
        <v>1</v>
      </c>
      <c r="H19" s="124">
        <v>1</v>
      </c>
      <c r="I19" s="123">
        <v>1</v>
      </c>
      <c r="J19" s="124">
        <v>1</v>
      </c>
      <c r="K19" s="123">
        <v>1</v>
      </c>
      <c r="L19" s="124">
        <v>1</v>
      </c>
    </row>
    <row r="20" spans="1:12" ht="94.5" x14ac:dyDescent="0.25">
      <c r="A20" s="114">
        <v>13</v>
      </c>
      <c r="B20" s="174"/>
      <c r="C20" s="9">
        <v>0</v>
      </c>
      <c r="D20" s="86">
        <v>0</v>
      </c>
      <c r="E20" s="115" t="s">
        <v>1185</v>
      </c>
      <c r="F20" s="124" t="s">
        <v>36</v>
      </c>
      <c r="G20" s="123">
        <v>1</v>
      </c>
      <c r="H20" s="124">
        <v>1</v>
      </c>
      <c r="I20" s="123">
        <v>1</v>
      </c>
      <c r="J20" s="124">
        <v>1</v>
      </c>
      <c r="K20" s="123">
        <v>1</v>
      </c>
      <c r="L20" s="124">
        <v>1</v>
      </c>
    </row>
    <row r="21" spans="1:12" ht="96.75" customHeight="1" x14ac:dyDescent="0.25">
      <c r="A21" s="114">
        <v>14</v>
      </c>
      <c r="B21" s="174"/>
      <c r="C21" s="9">
        <v>0</v>
      </c>
      <c r="D21" s="86">
        <v>0</v>
      </c>
      <c r="E21" s="115" t="s">
        <v>1186</v>
      </c>
      <c r="F21" s="124" t="s">
        <v>36</v>
      </c>
      <c r="G21" s="123">
        <v>1</v>
      </c>
      <c r="H21" s="124">
        <v>1</v>
      </c>
      <c r="I21" s="123">
        <v>1</v>
      </c>
      <c r="J21" s="124">
        <v>1</v>
      </c>
      <c r="K21" s="123">
        <v>1</v>
      </c>
      <c r="L21" s="124">
        <v>1</v>
      </c>
    </row>
    <row r="22" spans="1:12" x14ac:dyDescent="0.25">
      <c r="A22" s="33"/>
      <c r="B22" s="46"/>
      <c r="C22" s="35"/>
      <c r="D22" s="35"/>
      <c r="E22" s="116"/>
      <c r="F22" s="33"/>
      <c r="G22" s="36"/>
      <c r="H22" s="35"/>
      <c r="I22" s="35"/>
      <c r="J22" s="35"/>
      <c r="K22" s="35"/>
      <c r="L22" s="35"/>
    </row>
    <row r="23" spans="1:12" x14ac:dyDescent="0.25">
      <c r="A23" s="33"/>
      <c r="B23" s="46"/>
      <c r="C23" s="35"/>
      <c r="D23" s="35"/>
      <c r="E23" s="34"/>
      <c r="F23" s="33"/>
      <c r="G23" s="36"/>
      <c r="H23" s="35"/>
      <c r="I23" s="35"/>
      <c r="J23" s="35"/>
      <c r="K23" s="35"/>
      <c r="L23" s="35"/>
    </row>
    <row r="24" spans="1:12" x14ac:dyDescent="0.25">
      <c r="A24" s="33"/>
      <c r="B24" s="46"/>
      <c r="C24" s="35"/>
      <c r="D24" s="35"/>
      <c r="E24" s="34"/>
      <c r="F24" s="33"/>
      <c r="G24" s="36"/>
      <c r="H24" s="35"/>
      <c r="I24" s="35"/>
      <c r="J24" s="35"/>
      <c r="K24" s="35"/>
      <c r="L24" s="35"/>
    </row>
    <row r="25" spans="1:12" x14ac:dyDescent="0.25">
      <c r="A25" s="33"/>
      <c r="B25" s="46"/>
      <c r="C25" s="35"/>
      <c r="D25" s="35"/>
      <c r="E25" s="128"/>
      <c r="F25" s="33"/>
      <c r="G25" s="36"/>
      <c r="H25" s="35"/>
      <c r="I25" s="35"/>
      <c r="J25" s="35"/>
      <c r="K25" s="35"/>
      <c r="L25" s="35"/>
    </row>
    <row r="26" spans="1:12" x14ac:dyDescent="0.25">
      <c r="A26" s="33"/>
      <c r="B26" s="46"/>
      <c r="C26" s="35"/>
      <c r="D26" s="35"/>
      <c r="E26" s="128"/>
      <c r="F26" s="33"/>
      <c r="G26" s="36"/>
      <c r="H26" s="35"/>
      <c r="I26" s="35"/>
      <c r="J26" s="35"/>
      <c r="K26" s="35"/>
      <c r="L26" s="35"/>
    </row>
    <row r="27" spans="1:12" x14ac:dyDescent="0.25">
      <c r="A27" s="33"/>
      <c r="B27" s="46"/>
      <c r="C27" s="35"/>
      <c r="D27" s="35"/>
      <c r="E27" s="128"/>
      <c r="F27" s="33"/>
      <c r="G27" s="36"/>
      <c r="H27" s="35"/>
      <c r="I27" s="35"/>
      <c r="J27" s="35"/>
      <c r="K27" s="35"/>
      <c r="L27" s="35"/>
    </row>
    <row r="28" spans="1:12" x14ac:dyDescent="0.25">
      <c r="A28" s="33"/>
      <c r="B28" s="46"/>
      <c r="C28" s="35"/>
      <c r="D28" s="35"/>
      <c r="E28" s="128"/>
      <c r="F28" s="33"/>
      <c r="G28" s="36"/>
      <c r="H28" s="35"/>
      <c r="I28" s="35"/>
      <c r="J28" s="35"/>
      <c r="K28" s="35"/>
      <c r="L28" s="35"/>
    </row>
    <row r="29" spans="1:12" x14ac:dyDescent="0.25">
      <c r="A29" s="33"/>
      <c r="B29" s="46"/>
      <c r="C29" s="35"/>
      <c r="D29" s="35"/>
      <c r="E29" s="128"/>
      <c r="F29" s="33"/>
      <c r="G29" s="36"/>
      <c r="H29" s="35"/>
      <c r="I29" s="35"/>
      <c r="J29" s="35"/>
      <c r="K29" s="35"/>
      <c r="L29" s="35"/>
    </row>
    <row r="30" spans="1:12" x14ac:dyDescent="0.25">
      <c r="A30" s="33"/>
      <c r="B30" s="46"/>
      <c r="C30" s="35"/>
      <c r="D30" s="35"/>
      <c r="E30" s="128"/>
      <c r="F30" s="33"/>
      <c r="G30" s="36"/>
      <c r="H30" s="35"/>
      <c r="I30" s="35"/>
      <c r="J30" s="35"/>
      <c r="K30" s="35"/>
      <c r="L30" s="35"/>
    </row>
    <row r="31" spans="1:12" x14ac:dyDescent="0.25">
      <c r="A31" s="33"/>
      <c r="B31" s="46"/>
      <c r="C31" s="35"/>
      <c r="D31" s="35"/>
      <c r="E31" s="128"/>
      <c r="F31" s="33"/>
      <c r="G31" s="36"/>
      <c r="H31" s="35"/>
      <c r="I31" s="35"/>
      <c r="J31" s="35"/>
      <c r="K31" s="35"/>
      <c r="L31" s="35"/>
    </row>
    <row r="32" spans="1:12" x14ac:dyDescent="0.25">
      <c r="A32" s="33"/>
      <c r="B32" s="46"/>
      <c r="C32" s="35"/>
      <c r="D32" s="35"/>
      <c r="E32" s="128"/>
      <c r="F32" s="33"/>
      <c r="G32" s="36"/>
      <c r="H32" s="35"/>
      <c r="I32" s="35"/>
      <c r="J32" s="35"/>
      <c r="K32" s="35"/>
      <c r="L32" s="35"/>
    </row>
    <row r="33" spans="1:14" x14ac:dyDescent="0.25">
      <c r="A33" s="33"/>
      <c r="B33" s="46"/>
      <c r="C33" s="35"/>
      <c r="D33" s="35"/>
      <c r="E33" s="128"/>
      <c r="F33" s="33"/>
      <c r="G33" s="36"/>
      <c r="H33" s="35"/>
      <c r="I33" s="35"/>
      <c r="J33" s="35"/>
      <c r="K33" s="35"/>
      <c r="L33" s="35"/>
    </row>
    <row r="34" spans="1:14" x14ac:dyDescent="0.25">
      <c r="A34" s="33"/>
      <c r="B34" s="46"/>
      <c r="C34" s="35"/>
      <c r="D34" s="35"/>
      <c r="E34" s="128"/>
      <c r="F34" s="33"/>
      <c r="G34" s="36"/>
      <c r="H34" s="35"/>
      <c r="I34" s="35"/>
      <c r="J34" s="35"/>
      <c r="K34" s="35"/>
      <c r="L34" s="35"/>
    </row>
    <row r="35" spans="1:14" x14ac:dyDescent="0.25">
      <c r="A35" s="33"/>
      <c r="B35" s="46"/>
      <c r="C35" s="35"/>
      <c r="D35" s="35"/>
      <c r="E35" s="128"/>
      <c r="F35" s="33"/>
      <c r="G35" s="36"/>
      <c r="H35" s="35"/>
      <c r="I35" s="35"/>
      <c r="J35" s="35"/>
      <c r="K35" s="35"/>
      <c r="L35" s="35"/>
    </row>
    <row r="36" spans="1:14" x14ac:dyDescent="0.25">
      <c r="A36" s="33"/>
      <c r="B36" s="46"/>
      <c r="C36" s="35"/>
      <c r="D36" s="35"/>
      <c r="E36" s="128"/>
      <c r="F36" s="33"/>
      <c r="G36" s="36"/>
      <c r="H36" s="35"/>
      <c r="I36" s="35"/>
      <c r="J36" s="35"/>
      <c r="K36" s="35"/>
      <c r="L36" s="35"/>
    </row>
    <row r="37" spans="1:14" x14ac:dyDescent="0.25">
      <c r="A37" s="33"/>
      <c r="B37" s="46"/>
      <c r="C37" s="35"/>
      <c r="D37" s="35"/>
      <c r="E37" s="128"/>
      <c r="F37" s="33"/>
      <c r="G37" s="36"/>
      <c r="H37" s="35"/>
      <c r="I37" s="35"/>
      <c r="J37" s="35"/>
      <c r="K37" s="35"/>
      <c r="L37" s="35"/>
    </row>
    <row r="38" spans="1:14" x14ac:dyDescent="0.25">
      <c r="A38" s="33"/>
      <c r="B38" s="46"/>
      <c r="C38" s="35"/>
      <c r="D38" s="35"/>
      <c r="E38" s="128"/>
      <c r="F38" s="33"/>
      <c r="G38" s="36"/>
      <c r="H38" s="35"/>
      <c r="I38" s="35"/>
      <c r="J38" s="35"/>
      <c r="K38" s="35"/>
      <c r="L38" s="35"/>
    </row>
    <row r="39" spans="1:14" x14ac:dyDescent="0.25">
      <c r="A39" s="33"/>
      <c r="B39" s="46"/>
      <c r="C39" s="35"/>
      <c r="D39" s="35"/>
      <c r="E39" s="128"/>
      <c r="F39" s="33"/>
      <c r="G39" s="36"/>
      <c r="H39" s="35"/>
      <c r="I39" s="35"/>
      <c r="J39" s="35"/>
      <c r="K39" s="35"/>
      <c r="L39" s="35"/>
    </row>
    <row r="40" spans="1:14" x14ac:dyDescent="0.25">
      <c r="A40" s="33"/>
      <c r="B40" s="46"/>
      <c r="C40" s="35"/>
      <c r="D40" s="35"/>
      <c r="E40" s="34"/>
      <c r="F40" s="33"/>
      <c r="G40" s="36"/>
      <c r="H40" s="35"/>
      <c r="I40" s="35"/>
      <c r="J40" s="35"/>
      <c r="K40" s="35"/>
      <c r="L40" s="35"/>
    </row>
    <row r="41" spans="1:14" x14ac:dyDescent="0.25">
      <c r="A41" s="33"/>
      <c r="B41" s="46"/>
      <c r="C41" s="35"/>
      <c r="D41" s="35"/>
      <c r="E41" s="34"/>
      <c r="F41" s="33"/>
      <c r="G41" s="36"/>
      <c r="H41" s="35"/>
      <c r="I41" s="35"/>
      <c r="J41" s="35"/>
      <c r="K41" s="35"/>
      <c r="L41" s="35"/>
    </row>
    <row r="42" spans="1:14" x14ac:dyDescent="0.25">
      <c r="A42" s="33"/>
      <c r="B42" s="46"/>
      <c r="C42" s="35"/>
      <c r="D42" s="35"/>
      <c r="E42" s="34"/>
      <c r="F42" s="33"/>
      <c r="G42" s="36"/>
      <c r="H42" s="35"/>
      <c r="I42" s="35"/>
      <c r="J42" s="35"/>
      <c r="K42" s="35"/>
      <c r="L42" s="35"/>
    </row>
    <row r="43" spans="1:14" x14ac:dyDescent="0.25">
      <c r="A43" s="33"/>
      <c r="B43" s="46"/>
      <c r="C43" s="35"/>
      <c r="D43" s="35"/>
      <c r="E43" s="34"/>
      <c r="F43" s="33"/>
      <c r="G43" s="36"/>
      <c r="H43" s="35"/>
      <c r="I43" s="35"/>
      <c r="J43" s="35"/>
      <c r="K43" s="35"/>
      <c r="L43" s="35"/>
    </row>
    <row r="44" spans="1:14" x14ac:dyDescent="0.25">
      <c r="A44" s="33"/>
      <c r="B44" s="46"/>
      <c r="C44" s="35"/>
      <c r="D44" s="35"/>
      <c r="E44" s="34"/>
      <c r="F44" s="33"/>
      <c r="G44" s="36"/>
      <c r="H44" s="35"/>
      <c r="I44" s="35"/>
      <c r="J44" s="35"/>
      <c r="K44" s="35"/>
      <c r="L44" s="35"/>
    </row>
    <row r="45" spans="1:14" x14ac:dyDescent="0.25">
      <c r="A45" s="33"/>
      <c r="B45" s="46"/>
      <c r="C45" s="35"/>
      <c r="D45" s="35"/>
      <c r="E45" s="34"/>
      <c r="F45" s="33"/>
      <c r="G45" s="36"/>
      <c r="H45" s="35"/>
      <c r="I45" s="35"/>
      <c r="J45" s="35"/>
      <c r="K45" s="35"/>
      <c r="L45" s="35"/>
    </row>
    <row r="46" spans="1:14" x14ac:dyDescent="0.25">
      <c r="I46" s="136" t="s">
        <v>1207</v>
      </c>
      <c r="J46" s="136"/>
      <c r="K46" s="136"/>
      <c r="L46" s="136"/>
    </row>
    <row r="48" spans="1:14" ht="15.75" customHeight="1" x14ac:dyDescent="0.25">
      <c r="A48" s="142" t="s">
        <v>978</v>
      </c>
      <c r="B48" s="142"/>
      <c r="C48" s="142"/>
      <c r="D48" s="142"/>
      <c r="E48" s="142"/>
      <c r="F48" s="142"/>
      <c r="G48" s="142"/>
      <c r="H48" s="142"/>
      <c r="I48" s="142"/>
      <c r="J48" s="142"/>
      <c r="K48" s="142"/>
      <c r="L48" s="142"/>
      <c r="M48" s="7"/>
      <c r="N48" s="7"/>
    </row>
    <row r="49" spans="1:14" ht="8.25" customHeight="1" x14ac:dyDescent="0.25">
      <c r="A49" s="142"/>
      <c r="B49" s="142"/>
      <c r="C49" s="142"/>
      <c r="D49" s="142"/>
      <c r="E49" s="142"/>
      <c r="F49" s="142"/>
      <c r="G49" s="142"/>
      <c r="H49" s="142"/>
      <c r="I49" s="142"/>
      <c r="J49" s="142"/>
      <c r="K49" s="142"/>
      <c r="L49" s="142"/>
      <c r="M49" s="7"/>
      <c r="N49" s="7"/>
    </row>
    <row r="51" spans="1:14" ht="63" customHeight="1" x14ac:dyDescent="0.25">
      <c r="A51" s="145" t="s">
        <v>23</v>
      </c>
      <c r="B51" s="156" t="s">
        <v>24</v>
      </c>
      <c r="C51" s="156" t="s">
        <v>994</v>
      </c>
      <c r="D51" s="156"/>
      <c r="E51" s="156" t="s">
        <v>27</v>
      </c>
      <c r="F51" s="156" t="s">
        <v>28</v>
      </c>
      <c r="G51" s="156" t="s">
        <v>29</v>
      </c>
      <c r="H51" s="156" t="s">
        <v>30</v>
      </c>
      <c r="I51" s="156"/>
      <c r="J51" s="156"/>
      <c r="K51" s="156"/>
      <c r="L51" s="156"/>
    </row>
    <row r="52" spans="1:14" ht="65.25" customHeight="1" x14ac:dyDescent="0.25">
      <c r="A52" s="145"/>
      <c r="B52" s="156"/>
      <c r="C52" s="5" t="s">
        <v>25</v>
      </c>
      <c r="D52" s="5" t="s">
        <v>26</v>
      </c>
      <c r="E52" s="156"/>
      <c r="F52" s="156"/>
      <c r="G52" s="156"/>
      <c r="H52" s="4" t="s">
        <v>13</v>
      </c>
      <c r="I52" s="4" t="s">
        <v>14</v>
      </c>
      <c r="J52" s="4" t="s">
        <v>15</v>
      </c>
      <c r="K52" s="4" t="s">
        <v>16</v>
      </c>
      <c r="L52" s="4" t="s">
        <v>17</v>
      </c>
    </row>
    <row r="53" spans="1:14" x14ac:dyDescent="0.25">
      <c r="A53" s="4">
        <v>1</v>
      </c>
      <c r="B53" s="4">
        <v>2</v>
      </c>
      <c r="C53" s="4">
        <v>3</v>
      </c>
      <c r="D53" s="4">
        <v>4</v>
      </c>
      <c r="E53" s="4">
        <v>5</v>
      </c>
      <c r="F53" s="4">
        <v>6</v>
      </c>
      <c r="G53" s="4">
        <v>7</v>
      </c>
      <c r="H53" s="4">
        <v>8</v>
      </c>
      <c r="I53" s="4">
        <v>9</v>
      </c>
      <c r="J53" s="4">
        <v>10</v>
      </c>
      <c r="K53" s="4">
        <v>11</v>
      </c>
      <c r="L53" s="4">
        <v>12</v>
      </c>
    </row>
    <row r="54" spans="1:14" ht="86.25" customHeight="1" x14ac:dyDescent="0.25">
      <c r="A54" s="4">
        <v>1</v>
      </c>
      <c r="B54" s="181" t="s">
        <v>1005</v>
      </c>
      <c r="C54" s="6">
        <f>'[1]Перечень Мероприятий'!G11</f>
        <v>1902.86</v>
      </c>
      <c r="D54" s="6">
        <v>0</v>
      </c>
      <c r="E54" s="9" t="s">
        <v>1023</v>
      </c>
      <c r="F54" s="71" t="s">
        <v>77</v>
      </c>
      <c r="G54" s="9">
        <v>88211</v>
      </c>
      <c r="H54" s="6">
        <v>88211</v>
      </c>
      <c r="I54" s="6">
        <v>88211</v>
      </c>
      <c r="J54" s="6">
        <v>88211</v>
      </c>
      <c r="K54" s="6">
        <f>666+J54</f>
        <v>88877</v>
      </c>
      <c r="L54" s="6">
        <f>K54</f>
        <v>88877</v>
      </c>
    </row>
    <row r="55" spans="1:14" ht="55.5" customHeight="1" x14ac:dyDescent="0.25">
      <c r="A55" s="4">
        <v>2</v>
      </c>
      <c r="B55" s="182"/>
      <c r="C55" s="6">
        <f>'[1]Перечень Мероприятий'!G20</f>
        <v>137.69999999999999</v>
      </c>
      <c r="D55" s="6">
        <v>0</v>
      </c>
      <c r="E55" s="72" t="s">
        <v>996</v>
      </c>
      <c r="F55" s="71" t="s">
        <v>78</v>
      </c>
      <c r="G55" s="30">
        <v>0</v>
      </c>
      <c r="H55" s="11">
        <v>2</v>
      </c>
      <c r="I55" s="30">
        <v>4</v>
      </c>
      <c r="J55" s="30">
        <v>4</v>
      </c>
      <c r="K55" s="30">
        <v>4</v>
      </c>
      <c r="L55" s="30">
        <v>4</v>
      </c>
    </row>
    <row r="56" spans="1:14" ht="174" customHeight="1" x14ac:dyDescent="0.25">
      <c r="A56" s="4">
        <v>3</v>
      </c>
      <c r="B56" s="182"/>
      <c r="C56" s="6">
        <f>SUM('Обоснование Финансовых ресурсов'!D17:H17)</f>
        <v>123064</v>
      </c>
      <c r="D56" s="6">
        <v>0</v>
      </c>
      <c r="E56" s="72" t="s">
        <v>1216</v>
      </c>
      <c r="F56" s="71" t="s">
        <v>78</v>
      </c>
      <c r="G56" s="30">
        <v>202</v>
      </c>
      <c r="H56" s="11">
        <v>212</v>
      </c>
      <c r="I56" s="11">
        <v>212</v>
      </c>
      <c r="J56" s="11">
        <v>212</v>
      </c>
      <c r="K56" s="11">
        <f>J56+5</f>
        <v>217</v>
      </c>
      <c r="L56" s="11">
        <f>K56+5</f>
        <v>222</v>
      </c>
    </row>
    <row r="57" spans="1:14" ht="66.75" customHeight="1" x14ac:dyDescent="0.25">
      <c r="A57" s="4">
        <v>4</v>
      </c>
      <c r="B57" s="182"/>
      <c r="C57" s="6">
        <f>'[1]Перечень Мероприятий'!G25</f>
        <v>1169</v>
      </c>
      <c r="D57" s="6">
        <v>0</v>
      </c>
      <c r="E57" s="72" t="s">
        <v>1057</v>
      </c>
      <c r="F57" s="71" t="s">
        <v>78</v>
      </c>
      <c r="G57" s="31" t="s">
        <v>985</v>
      </c>
      <c r="H57" s="32" t="s">
        <v>986</v>
      </c>
      <c r="I57" s="32" t="s">
        <v>986</v>
      </c>
      <c r="J57" s="32" t="s">
        <v>986</v>
      </c>
      <c r="K57" s="32" t="s">
        <v>1015</v>
      </c>
      <c r="L57" s="32" t="s">
        <v>997</v>
      </c>
    </row>
    <row r="58" spans="1:14" ht="72" customHeight="1" x14ac:dyDescent="0.25">
      <c r="A58" s="4">
        <v>5</v>
      </c>
      <c r="B58" s="182"/>
      <c r="C58" s="6">
        <v>20664.36</v>
      </c>
      <c r="D58" s="6">
        <v>0</v>
      </c>
      <c r="E58" s="72" t="s">
        <v>998</v>
      </c>
      <c r="F58" s="71" t="s">
        <v>77</v>
      </c>
      <c r="G58" s="31" t="s">
        <v>987</v>
      </c>
      <c r="H58" s="32" t="s">
        <v>988</v>
      </c>
      <c r="I58" s="32" t="s">
        <v>1058</v>
      </c>
      <c r="J58" s="32" t="s">
        <v>1059</v>
      </c>
      <c r="K58" s="32" t="s">
        <v>989</v>
      </c>
      <c r="L58" s="32" t="s">
        <v>989</v>
      </c>
    </row>
    <row r="59" spans="1:14" ht="99.75" customHeight="1" x14ac:dyDescent="0.25">
      <c r="A59" s="4">
        <v>6</v>
      </c>
      <c r="B59" s="182"/>
      <c r="C59" s="25">
        <v>204</v>
      </c>
      <c r="D59" s="6">
        <v>0</v>
      </c>
      <c r="E59" s="72" t="s">
        <v>999</v>
      </c>
      <c r="F59" s="71" t="s">
        <v>78</v>
      </c>
      <c r="G59" s="31" t="s">
        <v>990</v>
      </c>
      <c r="H59" s="32" t="s">
        <v>991</v>
      </c>
      <c r="I59" s="32" t="s">
        <v>992</v>
      </c>
      <c r="J59" s="32" t="s">
        <v>1000</v>
      </c>
      <c r="K59" s="32" t="s">
        <v>1060</v>
      </c>
      <c r="L59" s="32" t="s">
        <v>1061</v>
      </c>
    </row>
    <row r="60" spans="1:14" ht="85.5" customHeight="1" x14ac:dyDescent="0.25">
      <c r="A60" s="4">
        <v>7</v>
      </c>
      <c r="B60" s="182"/>
      <c r="C60" s="6">
        <f>'[1]Перечень Мероприятий'!G31</f>
        <v>200</v>
      </c>
      <c r="D60" s="6">
        <v>0</v>
      </c>
      <c r="E60" s="72" t="s">
        <v>1002</v>
      </c>
      <c r="F60" s="71" t="s">
        <v>78</v>
      </c>
      <c r="G60" s="31" t="s">
        <v>83</v>
      </c>
      <c r="H60" s="32" t="s">
        <v>993</v>
      </c>
      <c r="I60" s="32" t="s">
        <v>1001</v>
      </c>
      <c r="J60" s="32" t="s">
        <v>1001</v>
      </c>
      <c r="K60" s="32" t="s">
        <v>1001</v>
      </c>
      <c r="L60" s="32" t="s">
        <v>1001</v>
      </c>
    </row>
    <row r="61" spans="1:14" ht="85.5" customHeight="1" x14ac:dyDescent="0.25">
      <c r="A61" s="71">
        <v>8</v>
      </c>
      <c r="B61" s="183"/>
      <c r="C61" s="6">
        <f>'[1]Перечень Мероприятий'!G35</f>
        <v>2991.9</v>
      </c>
      <c r="D61" s="6">
        <f>'[1]Перечень Мероприятий'!G36</f>
        <v>6759</v>
      </c>
      <c r="E61" s="72" t="s">
        <v>1003</v>
      </c>
      <c r="F61" s="71" t="s">
        <v>78</v>
      </c>
      <c r="G61" s="31" t="s">
        <v>1004</v>
      </c>
      <c r="H61" s="32" t="s">
        <v>81</v>
      </c>
      <c r="I61" s="32" t="s">
        <v>81</v>
      </c>
      <c r="J61" s="32" t="s">
        <v>81</v>
      </c>
      <c r="K61" s="32" t="s">
        <v>81</v>
      </c>
      <c r="L61" s="32" t="s">
        <v>81</v>
      </c>
    </row>
    <row r="62" spans="1:14" x14ac:dyDescent="0.25">
      <c r="A62" s="33"/>
      <c r="B62" s="34"/>
      <c r="C62" s="35"/>
      <c r="D62" s="35"/>
      <c r="E62" s="36"/>
      <c r="F62" s="33"/>
      <c r="G62" s="36"/>
      <c r="H62" s="35"/>
      <c r="I62" s="35"/>
      <c r="J62" s="35"/>
      <c r="K62" s="35"/>
      <c r="L62" s="35"/>
    </row>
    <row r="63" spans="1:14" x14ac:dyDescent="0.25">
      <c r="A63" s="33"/>
      <c r="B63" s="34"/>
      <c r="C63" s="35"/>
      <c r="D63" s="35"/>
      <c r="E63" s="36"/>
      <c r="F63" s="33"/>
      <c r="G63" s="36"/>
      <c r="H63" s="35"/>
      <c r="I63" s="35"/>
      <c r="J63" s="35"/>
      <c r="K63" s="35"/>
      <c r="L63" s="35"/>
    </row>
    <row r="64" spans="1:14" x14ac:dyDescent="0.25">
      <c r="A64" s="33"/>
      <c r="B64" s="34"/>
      <c r="C64" s="35"/>
      <c r="D64" s="35"/>
      <c r="E64" s="36"/>
      <c r="F64" s="33"/>
      <c r="G64" s="36"/>
      <c r="H64" s="35"/>
      <c r="I64" s="35"/>
      <c r="J64" s="35"/>
      <c r="K64" s="35"/>
      <c r="L64" s="35"/>
    </row>
    <row r="65" spans="1:12" x14ac:dyDescent="0.25">
      <c r="A65" s="33"/>
      <c r="B65" s="34"/>
      <c r="C65" s="35"/>
      <c r="D65" s="35"/>
      <c r="E65" s="36"/>
      <c r="F65" s="33"/>
      <c r="G65" s="36"/>
      <c r="H65" s="35"/>
      <c r="I65" s="35"/>
      <c r="J65" s="35"/>
      <c r="K65" s="35"/>
      <c r="L65" s="35"/>
    </row>
    <row r="66" spans="1:12" x14ac:dyDescent="0.25">
      <c r="A66" s="33"/>
      <c r="B66" s="34"/>
      <c r="C66" s="35"/>
      <c r="D66" s="35"/>
      <c r="E66" s="36"/>
      <c r="F66" s="33"/>
      <c r="G66" s="36"/>
      <c r="H66" s="35"/>
      <c r="I66" s="35"/>
      <c r="J66" s="35"/>
      <c r="K66" s="35"/>
      <c r="L66" s="35"/>
    </row>
    <row r="67" spans="1:12" x14ac:dyDescent="0.25">
      <c r="A67" s="33"/>
      <c r="B67" s="34"/>
      <c r="C67" s="35"/>
      <c r="D67" s="35"/>
      <c r="E67" s="36"/>
      <c r="F67" s="33"/>
      <c r="G67" s="36"/>
      <c r="H67" s="35"/>
      <c r="I67" s="35"/>
      <c r="J67" s="35"/>
      <c r="K67" s="35"/>
      <c r="L67" s="35"/>
    </row>
    <row r="68" spans="1:12" x14ac:dyDescent="0.25">
      <c r="A68" s="33"/>
      <c r="B68" s="34"/>
      <c r="C68" s="35"/>
      <c r="D68" s="35"/>
      <c r="E68" s="36"/>
      <c r="F68" s="33"/>
      <c r="G68" s="36"/>
      <c r="H68" s="35"/>
      <c r="I68" s="35"/>
      <c r="J68" s="35"/>
      <c r="K68" s="35"/>
      <c r="L68" s="35"/>
    </row>
    <row r="69" spans="1:12" x14ac:dyDescent="0.25">
      <c r="A69" s="33"/>
      <c r="B69" s="34"/>
      <c r="C69" s="35"/>
      <c r="D69" s="35"/>
      <c r="E69" s="36"/>
      <c r="F69" s="33"/>
      <c r="G69" s="36"/>
      <c r="H69" s="35"/>
      <c r="I69" s="35"/>
      <c r="J69" s="35"/>
      <c r="K69" s="35"/>
      <c r="L69" s="35"/>
    </row>
    <row r="70" spans="1:12" x14ac:dyDescent="0.25">
      <c r="A70" s="33"/>
      <c r="B70" s="34"/>
      <c r="C70" s="35"/>
      <c r="D70" s="35"/>
      <c r="E70" s="36"/>
      <c r="F70" s="33"/>
      <c r="G70" s="36"/>
      <c r="H70" s="35"/>
      <c r="I70" s="35"/>
      <c r="J70" s="35"/>
      <c r="K70" s="35"/>
      <c r="L70" s="35"/>
    </row>
    <row r="71" spans="1:12" x14ac:dyDescent="0.25">
      <c r="A71" s="33"/>
      <c r="B71" s="34"/>
      <c r="C71" s="35"/>
      <c r="D71" s="35"/>
      <c r="E71" s="36"/>
      <c r="F71" s="33"/>
      <c r="G71" s="36"/>
      <c r="H71" s="35"/>
      <c r="I71" s="35"/>
      <c r="J71" s="35"/>
      <c r="K71" s="35"/>
      <c r="L71" s="35"/>
    </row>
    <row r="72" spans="1:12" x14ac:dyDescent="0.25">
      <c r="A72" s="33"/>
      <c r="B72" s="34"/>
      <c r="C72" s="35"/>
      <c r="D72" s="35"/>
      <c r="E72" s="36"/>
      <c r="F72" s="33"/>
      <c r="G72" s="36"/>
      <c r="H72" s="35"/>
      <c r="I72" s="35"/>
      <c r="J72" s="35"/>
      <c r="K72" s="35"/>
      <c r="L72" s="35"/>
    </row>
    <row r="73" spans="1:12" x14ac:dyDescent="0.25">
      <c r="A73" s="33"/>
      <c r="B73" s="34"/>
      <c r="C73" s="35"/>
      <c r="D73" s="35"/>
      <c r="E73" s="36"/>
      <c r="F73" s="33"/>
      <c r="G73" s="36"/>
      <c r="H73" s="35"/>
      <c r="I73" s="35"/>
      <c r="J73" s="35"/>
      <c r="K73" s="35"/>
      <c r="L73" s="35"/>
    </row>
    <row r="74" spans="1:12" x14ac:dyDescent="0.25">
      <c r="A74" s="33"/>
      <c r="B74" s="34"/>
      <c r="C74" s="35"/>
      <c r="D74" s="35"/>
      <c r="E74" s="36"/>
      <c r="F74" s="33"/>
      <c r="G74" s="36"/>
      <c r="H74" s="35"/>
      <c r="I74" s="35"/>
      <c r="J74" s="35"/>
      <c r="K74" s="35"/>
      <c r="L74" s="35"/>
    </row>
    <row r="75" spans="1:12" x14ac:dyDescent="0.25">
      <c r="A75" s="33"/>
      <c r="B75" s="34"/>
      <c r="C75" s="35"/>
      <c r="D75" s="35"/>
      <c r="E75" s="36"/>
      <c r="F75" s="33"/>
      <c r="G75" s="36"/>
      <c r="H75" s="35"/>
      <c r="I75" s="35"/>
      <c r="J75" s="35"/>
      <c r="K75" s="35"/>
      <c r="L75" s="35"/>
    </row>
    <row r="76" spans="1:12" x14ac:dyDescent="0.25">
      <c r="A76" s="33"/>
      <c r="B76" s="34"/>
      <c r="C76" s="35"/>
      <c r="D76" s="35"/>
      <c r="E76" s="36"/>
      <c r="F76" s="33"/>
      <c r="G76" s="36"/>
      <c r="H76" s="35"/>
      <c r="I76" s="35"/>
      <c r="J76" s="35"/>
      <c r="K76" s="35"/>
      <c r="L76" s="35"/>
    </row>
    <row r="77" spans="1:12" x14ac:dyDescent="0.25">
      <c r="A77" s="33"/>
      <c r="B77" s="34"/>
      <c r="C77" s="35"/>
      <c r="D77" s="35"/>
      <c r="E77" s="36"/>
      <c r="F77" s="33"/>
      <c r="G77" s="36"/>
      <c r="H77" s="35"/>
      <c r="I77" s="35"/>
      <c r="J77" s="35"/>
      <c r="K77" s="35"/>
      <c r="L77" s="35"/>
    </row>
    <row r="78" spans="1:12" x14ac:dyDescent="0.25">
      <c r="A78" s="33"/>
      <c r="B78" s="34"/>
      <c r="C78" s="35"/>
      <c r="D78" s="35"/>
      <c r="E78" s="36"/>
      <c r="F78" s="33"/>
      <c r="G78" s="36"/>
      <c r="H78" s="35"/>
      <c r="I78" s="35"/>
      <c r="J78" s="35"/>
      <c r="K78" s="35"/>
      <c r="L78" s="35"/>
    </row>
    <row r="79" spans="1:12" x14ac:dyDescent="0.25">
      <c r="A79" s="33"/>
      <c r="B79" s="34"/>
      <c r="C79" s="35"/>
      <c r="D79" s="35"/>
      <c r="E79" s="36"/>
      <c r="F79" s="33"/>
      <c r="G79" s="36"/>
      <c r="H79" s="35"/>
      <c r="I79" s="35"/>
      <c r="J79" s="35"/>
      <c r="K79" s="35"/>
      <c r="L79" s="35"/>
    </row>
    <row r="80" spans="1:12" x14ac:dyDescent="0.25">
      <c r="A80" s="33"/>
      <c r="B80" s="34"/>
      <c r="C80" s="35"/>
      <c r="D80" s="35"/>
      <c r="E80" s="36"/>
      <c r="F80" s="33"/>
      <c r="G80" s="36"/>
      <c r="H80" s="35"/>
      <c r="I80" s="35"/>
      <c r="J80" s="35"/>
      <c r="K80" s="35"/>
      <c r="L80" s="35"/>
    </row>
    <row r="81" spans="1:14" x14ac:dyDescent="0.25">
      <c r="A81" s="33"/>
      <c r="B81" s="34"/>
      <c r="C81" s="35"/>
      <c r="D81" s="35"/>
      <c r="E81" s="36"/>
      <c r="F81" s="33"/>
      <c r="G81" s="36"/>
      <c r="H81" s="35"/>
      <c r="I81" s="35"/>
      <c r="J81" s="35"/>
      <c r="K81" s="35"/>
      <c r="L81" s="35"/>
    </row>
    <row r="82" spans="1:14" x14ac:dyDescent="0.25">
      <c r="A82" s="33"/>
      <c r="B82" s="34"/>
      <c r="C82" s="35"/>
      <c r="D82" s="35"/>
      <c r="E82" s="36"/>
      <c r="F82" s="33"/>
      <c r="G82" s="36"/>
      <c r="H82" s="35"/>
      <c r="I82" s="35"/>
      <c r="J82" s="35"/>
      <c r="K82" s="35"/>
      <c r="L82" s="35"/>
    </row>
    <row r="83" spans="1:14" x14ac:dyDescent="0.25">
      <c r="A83" s="33"/>
      <c r="B83" s="34"/>
      <c r="C83" s="35"/>
      <c r="D83" s="35"/>
      <c r="E83" s="36"/>
      <c r="F83" s="33"/>
      <c r="G83" s="36"/>
      <c r="H83" s="35"/>
      <c r="I83" s="35"/>
      <c r="J83" s="35"/>
      <c r="K83" s="35"/>
      <c r="L83" s="35"/>
    </row>
    <row r="84" spans="1:14" x14ac:dyDescent="0.25">
      <c r="A84" s="33"/>
      <c r="B84" s="34"/>
      <c r="C84" s="35"/>
      <c r="D84" s="35"/>
      <c r="E84" s="36"/>
      <c r="F84" s="33"/>
      <c r="G84" s="36"/>
      <c r="H84" s="35"/>
      <c r="I84" s="35"/>
      <c r="J84" s="35"/>
      <c r="K84" s="35"/>
      <c r="L84" s="35"/>
    </row>
    <row r="85" spans="1:14" x14ac:dyDescent="0.25">
      <c r="A85" s="33"/>
      <c r="B85" s="34"/>
      <c r="C85" s="35"/>
      <c r="D85" s="35"/>
      <c r="E85" s="36"/>
      <c r="F85" s="33"/>
      <c r="G85" s="36"/>
      <c r="H85" s="35"/>
      <c r="I85" s="35"/>
      <c r="J85" s="35"/>
      <c r="K85" s="35"/>
      <c r="L85" s="35"/>
    </row>
    <row r="86" spans="1:14" x14ac:dyDescent="0.25">
      <c r="A86" s="33"/>
      <c r="B86" s="34"/>
      <c r="C86" s="35"/>
      <c r="D86" s="35"/>
      <c r="E86" s="36"/>
      <c r="F86" s="33"/>
      <c r="G86" s="36"/>
      <c r="H86" s="35"/>
      <c r="I86" s="35"/>
      <c r="J86" s="35"/>
      <c r="K86" s="35"/>
      <c r="L86" s="35"/>
    </row>
    <row r="87" spans="1:14" ht="17.25" customHeight="1" x14ac:dyDescent="0.25">
      <c r="A87" s="33"/>
      <c r="B87" s="34"/>
      <c r="C87" s="35"/>
      <c r="D87" s="35"/>
      <c r="E87" s="36"/>
      <c r="F87" s="33"/>
      <c r="G87" s="36"/>
      <c r="H87" s="35"/>
      <c r="I87" s="136" t="s">
        <v>1208</v>
      </c>
      <c r="J87" s="136"/>
      <c r="K87" s="136"/>
      <c r="L87" s="136"/>
    </row>
    <row r="88" spans="1:14" ht="17.25" customHeight="1" x14ac:dyDescent="0.25">
      <c r="A88" s="184" t="s">
        <v>977</v>
      </c>
      <c r="B88" s="184"/>
      <c r="C88" s="184"/>
      <c r="D88" s="184"/>
      <c r="E88" s="184"/>
      <c r="F88" s="184"/>
      <c r="G88" s="184"/>
      <c r="H88" s="184"/>
      <c r="I88" s="184"/>
      <c r="J88" s="184"/>
      <c r="K88" s="184"/>
      <c r="L88" s="184"/>
      <c r="M88" s="7"/>
      <c r="N88" s="7"/>
    </row>
    <row r="89" spans="1:14" ht="18" customHeight="1" x14ac:dyDescent="0.25">
      <c r="A89" s="184"/>
      <c r="B89" s="184"/>
      <c r="C89" s="184"/>
      <c r="D89" s="184"/>
      <c r="E89" s="184"/>
      <c r="F89" s="184"/>
      <c r="G89" s="184"/>
      <c r="H89" s="184"/>
      <c r="I89" s="184"/>
      <c r="J89" s="184"/>
      <c r="K89" s="184"/>
      <c r="L89" s="184"/>
      <c r="M89" s="7"/>
      <c r="N89" s="7"/>
    </row>
    <row r="91" spans="1:14" ht="63" customHeight="1" x14ac:dyDescent="0.25">
      <c r="A91" s="145" t="s">
        <v>23</v>
      </c>
      <c r="B91" s="156" t="s">
        <v>24</v>
      </c>
      <c r="C91" s="156" t="s">
        <v>994</v>
      </c>
      <c r="D91" s="156"/>
      <c r="E91" s="156" t="s">
        <v>27</v>
      </c>
      <c r="F91" s="156" t="s">
        <v>28</v>
      </c>
      <c r="G91" s="156" t="s">
        <v>29</v>
      </c>
      <c r="H91" s="156" t="s">
        <v>30</v>
      </c>
      <c r="I91" s="156"/>
      <c r="J91" s="156"/>
      <c r="K91" s="156"/>
      <c r="L91" s="156"/>
    </row>
    <row r="92" spans="1:14" ht="65.25" customHeight="1" x14ac:dyDescent="0.25">
      <c r="A92" s="145"/>
      <c r="B92" s="156"/>
      <c r="C92" s="5" t="s">
        <v>25</v>
      </c>
      <c r="D92" s="5" t="s">
        <v>26</v>
      </c>
      <c r="E92" s="156"/>
      <c r="F92" s="156"/>
      <c r="G92" s="156"/>
      <c r="H92" s="4" t="s">
        <v>13</v>
      </c>
      <c r="I92" s="4" t="s">
        <v>14</v>
      </c>
      <c r="J92" s="4" t="s">
        <v>15</v>
      </c>
      <c r="K92" s="4" t="s">
        <v>16</v>
      </c>
      <c r="L92" s="4" t="s">
        <v>17</v>
      </c>
    </row>
    <row r="93" spans="1:14" x14ac:dyDescent="0.25">
      <c r="A93" s="4">
        <v>1</v>
      </c>
      <c r="B93" s="4">
        <v>2</v>
      </c>
      <c r="C93" s="4">
        <v>3</v>
      </c>
      <c r="D93" s="4">
        <v>4</v>
      </c>
      <c r="E93" s="4">
        <v>5</v>
      </c>
      <c r="F93" s="4">
        <v>6</v>
      </c>
      <c r="G93" s="4">
        <v>7</v>
      </c>
      <c r="H93" s="4">
        <v>8</v>
      </c>
      <c r="I93" s="4">
        <v>9</v>
      </c>
      <c r="J93" s="4">
        <v>10</v>
      </c>
      <c r="K93" s="4">
        <v>11</v>
      </c>
      <c r="L93" s="4">
        <v>12</v>
      </c>
    </row>
    <row r="94" spans="1:14" ht="149.25" customHeight="1" x14ac:dyDescent="0.25">
      <c r="A94" s="4">
        <v>1</v>
      </c>
      <c r="B94" s="5" t="s">
        <v>35</v>
      </c>
      <c r="C94" s="6">
        <f>'Обоснование Финансовых ресурсов'!D46+'Обоснование Финансовых ресурсов'!E46+'Обоснование Финансовых ресурсов'!F46+'Обоснование Финансовых ресурсов'!G46+'Обоснование Финансовых ресурсов'!H46</f>
        <v>19546.5</v>
      </c>
      <c r="D94" s="6">
        <v>0</v>
      </c>
      <c r="E94" s="5" t="s">
        <v>132</v>
      </c>
      <c r="F94" s="4" t="s">
        <v>39</v>
      </c>
      <c r="G94" s="10">
        <v>61</v>
      </c>
      <c r="H94" s="4">
        <v>135</v>
      </c>
      <c r="I94" s="4">
        <v>590</v>
      </c>
      <c r="J94" s="4">
        <v>700</v>
      </c>
      <c r="K94" s="4">
        <v>800</v>
      </c>
      <c r="L94" s="4">
        <v>923</v>
      </c>
    </row>
    <row r="95" spans="1:14" ht="175.5" customHeight="1" x14ac:dyDescent="0.25">
      <c r="A95" s="4">
        <v>2</v>
      </c>
      <c r="B95" s="5" t="s">
        <v>38</v>
      </c>
      <c r="C95" s="6">
        <v>139375.9</v>
      </c>
      <c r="D95" s="6">
        <v>0</v>
      </c>
      <c r="E95" s="127" t="s">
        <v>1177</v>
      </c>
      <c r="F95" s="4" t="s">
        <v>1175</v>
      </c>
      <c r="G95" s="121">
        <v>15725200</v>
      </c>
      <c r="H95" s="121">
        <v>24523200</v>
      </c>
      <c r="I95" s="121">
        <v>26095200</v>
      </c>
      <c r="J95" s="121">
        <v>27767900</v>
      </c>
      <c r="K95" s="121">
        <v>29547800</v>
      </c>
      <c r="L95" s="122">
        <v>31441800</v>
      </c>
    </row>
    <row r="96" spans="1:14" ht="168" customHeight="1" x14ac:dyDescent="0.25">
      <c r="A96" s="4">
        <v>3</v>
      </c>
      <c r="B96" s="5" t="s">
        <v>37</v>
      </c>
      <c r="C96" s="6">
        <v>3636.3</v>
      </c>
      <c r="D96" s="6">
        <v>199411.7</v>
      </c>
      <c r="E96" s="127" t="s">
        <v>1178</v>
      </c>
      <c r="F96" s="4" t="s">
        <v>36</v>
      </c>
      <c r="G96" s="123">
        <v>2.3E-2</v>
      </c>
      <c r="H96" s="124">
        <v>0.1333</v>
      </c>
      <c r="I96" s="124">
        <v>0.2</v>
      </c>
      <c r="J96" s="124">
        <v>0.25</v>
      </c>
      <c r="K96" s="124">
        <v>0.3</v>
      </c>
      <c r="L96" s="124">
        <v>0.35</v>
      </c>
    </row>
  </sheetData>
  <mergeCells count="29">
    <mergeCell ref="I1:L1"/>
    <mergeCell ref="I46:L46"/>
    <mergeCell ref="I87:L87"/>
    <mergeCell ref="A3:L4"/>
    <mergeCell ref="A6:A7"/>
    <mergeCell ref="B6:B7"/>
    <mergeCell ref="C6:D6"/>
    <mergeCell ref="E6:E7"/>
    <mergeCell ref="F6:F7"/>
    <mergeCell ref="G6:G7"/>
    <mergeCell ref="H6:L6"/>
    <mergeCell ref="A48:L49"/>
    <mergeCell ref="C51:D51"/>
    <mergeCell ref="E51:E52"/>
    <mergeCell ref="B51:B52"/>
    <mergeCell ref="B9:B21"/>
    <mergeCell ref="G91:G92"/>
    <mergeCell ref="H91:L91"/>
    <mergeCell ref="A91:A92"/>
    <mergeCell ref="B91:B92"/>
    <mergeCell ref="C91:D91"/>
    <mergeCell ref="E91:E92"/>
    <mergeCell ref="F91:F92"/>
    <mergeCell ref="A51:A52"/>
    <mergeCell ref="F51:F52"/>
    <mergeCell ref="G51:G52"/>
    <mergeCell ref="H51:L51"/>
    <mergeCell ref="A88:L89"/>
    <mergeCell ref="B54:B61"/>
  </mergeCells>
  <pageMargins left="0.70866141732283472" right="0.70866141732283472" top="0.74803149606299213" bottom="0.74803149606299213" header="0.31496062992125984" footer="0.31496062992125984"/>
  <pageSetup paperSize="9" scale="65" orientation="landscape" horizontalDpi="4294967293" verticalDpi="4294967293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7"/>
  <sheetViews>
    <sheetView zoomScale="70" zoomScaleNormal="70" workbookViewId="0">
      <selection activeCell="A47" sqref="A47"/>
    </sheetView>
  </sheetViews>
  <sheetFormatPr defaultRowHeight="15.75" x14ac:dyDescent="0.25"/>
  <cols>
    <col min="1" max="1" width="27.28515625" style="2" customWidth="1"/>
    <col min="2" max="2" width="23.5703125" style="2" customWidth="1"/>
    <col min="3" max="3" width="63.28515625" style="2" customWidth="1"/>
    <col min="4" max="8" width="15.7109375" style="2" customWidth="1"/>
    <col min="9" max="9" width="26.140625" style="2" customWidth="1"/>
    <col min="10" max="16384" width="9.140625" style="2"/>
  </cols>
  <sheetData>
    <row r="1" spans="1:12" x14ac:dyDescent="0.25">
      <c r="G1" s="136" t="s">
        <v>1209</v>
      </c>
      <c r="H1" s="136"/>
      <c r="I1" s="136"/>
    </row>
    <row r="2" spans="1:12" ht="15.75" customHeight="1" x14ac:dyDescent="0.25">
      <c r="A2" s="142" t="s">
        <v>84</v>
      </c>
      <c r="B2" s="142"/>
      <c r="C2" s="142"/>
      <c r="D2" s="142"/>
      <c r="E2" s="142"/>
      <c r="F2" s="142"/>
      <c r="G2" s="142"/>
      <c r="H2" s="142"/>
      <c r="I2" s="142"/>
      <c r="J2" s="7"/>
      <c r="K2" s="7"/>
      <c r="L2" s="7"/>
    </row>
    <row r="3" spans="1:12" x14ac:dyDescent="0.25">
      <c r="A3" s="142"/>
      <c r="B3" s="142"/>
      <c r="C3" s="142"/>
      <c r="D3" s="142"/>
      <c r="E3" s="142"/>
      <c r="F3" s="142"/>
      <c r="G3" s="142"/>
      <c r="H3" s="142"/>
      <c r="I3" s="142"/>
      <c r="J3" s="7"/>
      <c r="K3" s="7"/>
      <c r="L3" s="7"/>
    </row>
    <row r="4" spans="1:12" x14ac:dyDescent="0.25">
      <c r="A4" s="142"/>
      <c r="B4" s="142"/>
      <c r="C4" s="142"/>
      <c r="D4" s="142"/>
      <c r="E4" s="142"/>
      <c r="F4" s="142"/>
      <c r="G4" s="142"/>
      <c r="H4" s="142"/>
      <c r="I4" s="142"/>
      <c r="J4" s="7"/>
      <c r="K4" s="7"/>
      <c r="L4" s="7"/>
    </row>
    <row r="6" spans="1:12" ht="42.75" customHeight="1" x14ac:dyDescent="0.25">
      <c r="A6" s="156" t="s">
        <v>86</v>
      </c>
      <c r="B6" s="175" t="s">
        <v>11</v>
      </c>
      <c r="C6" s="156" t="s">
        <v>40</v>
      </c>
      <c r="D6" s="156" t="s">
        <v>41</v>
      </c>
      <c r="E6" s="156"/>
      <c r="F6" s="156"/>
      <c r="G6" s="156"/>
      <c r="H6" s="156"/>
      <c r="I6" s="156" t="s">
        <v>44</v>
      </c>
    </row>
    <row r="7" spans="1:12" ht="39.75" customHeight="1" x14ac:dyDescent="0.25">
      <c r="A7" s="156"/>
      <c r="B7" s="177"/>
      <c r="C7" s="156"/>
      <c r="D7" s="5" t="s">
        <v>13</v>
      </c>
      <c r="E7" s="4" t="s">
        <v>14</v>
      </c>
      <c r="F7" s="4" t="s">
        <v>15</v>
      </c>
      <c r="G7" s="4" t="s">
        <v>16</v>
      </c>
      <c r="H7" s="4" t="s">
        <v>17</v>
      </c>
      <c r="I7" s="156"/>
    </row>
    <row r="8" spans="1:12" ht="39" customHeight="1" x14ac:dyDescent="0.25">
      <c r="A8" s="41" t="s">
        <v>87</v>
      </c>
      <c r="B8" s="85" t="s">
        <v>25</v>
      </c>
      <c r="C8" s="175" t="s">
        <v>102</v>
      </c>
      <c r="D8" s="51">
        <v>27819.4</v>
      </c>
      <c r="E8" s="73">
        <v>5449.5</v>
      </c>
      <c r="F8" s="73">
        <v>6576.9</v>
      </c>
      <c r="G8" s="51">
        <v>27070.7</v>
      </c>
      <c r="H8" s="53">
        <v>27217</v>
      </c>
      <c r="I8" s="48" t="s">
        <v>34</v>
      </c>
    </row>
    <row r="9" spans="1:12" ht="49.5" customHeight="1" x14ac:dyDescent="0.25">
      <c r="A9" s="41" t="s">
        <v>88</v>
      </c>
      <c r="B9" s="41" t="s">
        <v>25</v>
      </c>
      <c r="C9" s="176"/>
      <c r="D9" s="51">
        <v>13555.55</v>
      </c>
      <c r="E9" s="73">
        <v>2500</v>
      </c>
      <c r="F9" s="73">
        <v>3500</v>
      </c>
      <c r="G9" s="51">
        <v>12587</v>
      </c>
      <c r="H9" s="51">
        <v>12964.01</v>
      </c>
      <c r="I9" s="49" t="s">
        <v>34</v>
      </c>
    </row>
    <row r="10" spans="1:12" ht="33.75" customHeight="1" x14ac:dyDescent="0.25">
      <c r="A10" s="41" t="s">
        <v>89</v>
      </c>
      <c r="B10" s="41" t="s">
        <v>25</v>
      </c>
      <c r="C10" s="176"/>
      <c r="D10" s="51">
        <v>2369.2399999999998</v>
      </c>
      <c r="E10" s="73">
        <v>1000</v>
      </c>
      <c r="F10" s="73">
        <v>1000</v>
      </c>
      <c r="G10" s="51">
        <v>2000</v>
      </c>
      <c r="H10" s="51">
        <v>2000</v>
      </c>
      <c r="I10" s="48" t="s">
        <v>34</v>
      </c>
    </row>
    <row r="11" spans="1:12" ht="66.75" customHeight="1" x14ac:dyDescent="0.25">
      <c r="A11" s="41" t="s">
        <v>90</v>
      </c>
      <c r="B11" s="41" t="s">
        <v>25</v>
      </c>
      <c r="C11" s="176"/>
      <c r="D11" s="50">
        <v>170.95</v>
      </c>
      <c r="E11" s="73">
        <v>100</v>
      </c>
      <c r="F11" s="73">
        <v>100</v>
      </c>
      <c r="G11" s="50">
        <v>148.49</v>
      </c>
      <c r="H11" s="50">
        <v>148.49</v>
      </c>
      <c r="I11" s="48" t="s">
        <v>34</v>
      </c>
    </row>
    <row r="12" spans="1:12" ht="25.5" x14ac:dyDescent="0.25">
      <c r="A12" s="41" t="s">
        <v>91</v>
      </c>
      <c r="B12" s="41" t="s">
        <v>25</v>
      </c>
      <c r="C12" s="176"/>
      <c r="D12" s="50">
        <v>595.1</v>
      </c>
      <c r="E12" s="73">
        <v>210</v>
      </c>
      <c r="F12" s="73">
        <v>210</v>
      </c>
      <c r="G12" s="50">
        <v>686.41</v>
      </c>
      <c r="H12" s="50">
        <v>686.41</v>
      </c>
      <c r="I12" s="48" t="s">
        <v>34</v>
      </c>
    </row>
    <row r="13" spans="1:12" ht="25.5" x14ac:dyDescent="0.25">
      <c r="A13" s="41" t="s">
        <v>92</v>
      </c>
      <c r="B13" s="41" t="s">
        <v>25</v>
      </c>
      <c r="C13" s="176"/>
      <c r="D13" s="51">
        <v>0</v>
      </c>
      <c r="E13" s="73">
        <v>0</v>
      </c>
      <c r="F13" s="73">
        <v>0</v>
      </c>
      <c r="G13" s="51">
        <v>1347.12</v>
      </c>
      <c r="H13" s="51">
        <v>1347.12</v>
      </c>
      <c r="I13" s="48" t="s">
        <v>34</v>
      </c>
    </row>
    <row r="14" spans="1:12" ht="25.5" x14ac:dyDescent="0.25">
      <c r="A14" s="41" t="s">
        <v>93</v>
      </c>
      <c r="B14" s="41" t="s">
        <v>25</v>
      </c>
      <c r="C14" s="176"/>
      <c r="D14" s="50">
        <v>964.86</v>
      </c>
      <c r="E14" s="73">
        <v>247</v>
      </c>
      <c r="F14" s="73">
        <v>247</v>
      </c>
      <c r="G14" s="50">
        <v>800.94</v>
      </c>
      <c r="H14" s="50">
        <v>800.94</v>
      </c>
      <c r="I14" s="48" t="s">
        <v>34</v>
      </c>
    </row>
    <row r="15" spans="1:12" ht="25.5" x14ac:dyDescent="0.25">
      <c r="A15" s="41" t="s">
        <v>94</v>
      </c>
      <c r="B15" s="41" t="s">
        <v>25</v>
      </c>
      <c r="C15" s="176"/>
      <c r="D15" s="50">
        <v>27.52</v>
      </c>
      <c r="E15" s="73">
        <v>14</v>
      </c>
      <c r="F15" s="73">
        <v>14</v>
      </c>
      <c r="G15" s="50">
        <v>46.07</v>
      </c>
      <c r="H15" s="50">
        <v>46.07</v>
      </c>
      <c r="I15" s="48" t="s">
        <v>34</v>
      </c>
    </row>
    <row r="16" spans="1:12" ht="25.5" x14ac:dyDescent="0.25">
      <c r="A16" s="41" t="s">
        <v>95</v>
      </c>
      <c r="B16" s="41" t="s">
        <v>25</v>
      </c>
      <c r="C16" s="176"/>
      <c r="D16" s="51">
        <v>46.66</v>
      </c>
      <c r="E16" s="73">
        <v>0</v>
      </c>
      <c r="F16" s="73">
        <v>0</v>
      </c>
      <c r="G16" s="51">
        <v>1250</v>
      </c>
      <c r="H16" s="51">
        <v>1250</v>
      </c>
      <c r="I16" s="48" t="s">
        <v>34</v>
      </c>
    </row>
    <row r="17" spans="1:9" ht="25.5" x14ac:dyDescent="0.25">
      <c r="A17" s="41" t="s">
        <v>135</v>
      </c>
      <c r="B17" s="41" t="s">
        <v>25</v>
      </c>
      <c r="C17" s="176"/>
      <c r="D17" s="51">
        <f>7000+15000</f>
        <v>22000</v>
      </c>
      <c r="E17" s="73">
        <v>3500</v>
      </c>
      <c r="F17" s="73">
        <v>4000</v>
      </c>
      <c r="G17" s="51">
        <v>45200</v>
      </c>
      <c r="H17" s="51">
        <v>48364</v>
      </c>
      <c r="I17" s="48" t="s">
        <v>34</v>
      </c>
    </row>
    <row r="18" spans="1:9" ht="38.25" x14ac:dyDescent="0.25">
      <c r="A18" s="41" t="s">
        <v>96</v>
      </c>
      <c r="B18" s="41" t="s">
        <v>25</v>
      </c>
      <c r="C18" s="176"/>
      <c r="D18" s="51">
        <v>2550.66</v>
      </c>
      <c r="E18" s="73">
        <v>0</v>
      </c>
      <c r="F18" s="73">
        <v>0</v>
      </c>
      <c r="G18" s="51">
        <v>11419.25</v>
      </c>
      <c r="H18" s="51">
        <v>11500</v>
      </c>
      <c r="I18" s="48" t="s">
        <v>34</v>
      </c>
    </row>
    <row r="19" spans="1:9" ht="38.25" x14ac:dyDescent="0.25">
      <c r="A19" s="41" t="s">
        <v>97</v>
      </c>
      <c r="B19" s="41" t="s">
        <v>25</v>
      </c>
      <c r="C19" s="176"/>
      <c r="D19" s="51">
        <v>7940.64</v>
      </c>
      <c r="E19" s="73">
        <v>0</v>
      </c>
      <c r="F19" s="73">
        <v>0</v>
      </c>
      <c r="G19" s="51">
        <v>7217.8</v>
      </c>
      <c r="H19" s="51">
        <v>7650</v>
      </c>
      <c r="I19" s="48" t="s">
        <v>34</v>
      </c>
    </row>
    <row r="20" spans="1:9" ht="25.5" x14ac:dyDescent="0.25">
      <c r="A20" s="41" t="s">
        <v>98</v>
      </c>
      <c r="B20" s="41" t="s">
        <v>25</v>
      </c>
      <c r="C20" s="176"/>
      <c r="D20" s="51">
        <v>686.8</v>
      </c>
      <c r="E20" s="73">
        <v>0</v>
      </c>
      <c r="F20" s="73">
        <v>0</v>
      </c>
      <c r="G20" s="51">
        <v>2288.2600000000002</v>
      </c>
      <c r="H20" s="51">
        <v>2309</v>
      </c>
      <c r="I20" s="48" t="s">
        <v>34</v>
      </c>
    </row>
    <row r="21" spans="1:9" ht="25.5" x14ac:dyDescent="0.25">
      <c r="A21" s="41" t="s">
        <v>99</v>
      </c>
      <c r="B21" s="41" t="s">
        <v>25</v>
      </c>
      <c r="C21" s="176"/>
      <c r="D21" s="50">
        <v>658.74</v>
      </c>
      <c r="E21" s="73">
        <v>0</v>
      </c>
      <c r="F21" s="73">
        <v>0</v>
      </c>
      <c r="G21" s="50">
        <v>884.08</v>
      </c>
      <c r="H21" s="50">
        <v>884.08</v>
      </c>
      <c r="I21" s="48" t="s">
        <v>34</v>
      </c>
    </row>
    <row r="22" spans="1:9" ht="25.5" x14ac:dyDescent="0.25">
      <c r="A22" s="41" t="s">
        <v>100</v>
      </c>
      <c r="B22" s="41" t="s">
        <v>25</v>
      </c>
      <c r="C22" s="176"/>
      <c r="D22" s="51">
        <v>0</v>
      </c>
      <c r="E22" s="73">
        <v>0</v>
      </c>
      <c r="F22" s="73">
        <v>0</v>
      </c>
      <c r="G22" s="51">
        <v>1000</v>
      </c>
      <c r="H22" s="51">
        <v>1000</v>
      </c>
      <c r="I22" s="48" t="s">
        <v>34</v>
      </c>
    </row>
    <row r="23" spans="1:9" ht="25.5" x14ac:dyDescent="0.25">
      <c r="A23" s="41" t="s">
        <v>101</v>
      </c>
      <c r="B23" s="41" t="s">
        <v>25</v>
      </c>
      <c r="C23" s="176"/>
      <c r="D23" s="50">
        <v>195.88</v>
      </c>
      <c r="E23" s="73">
        <v>0</v>
      </c>
      <c r="F23" s="73">
        <v>0</v>
      </c>
      <c r="G23" s="50">
        <v>195.88</v>
      </c>
      <c r="H23" s="50">
        <v>195.88</v>
      </c>
      <c r="I23" s="48" t="s">
        <v>34</v>
      </c>
    </row>
    <row r="24" spans="1:9" ht="51" x14ac:dyDescent="0.25">
      <c r="A24" s="41" t="s">
        <v>995</v>
      </c>
      <c r="B24" s="41" t="s">
        <v>25</v>
      </c>
      <c r="C24" s="176"/>
      <c r="D24" s="51">
        <v>14433.8</v>
      </c>
      <c r="E24" s="73">
        <v>10000</v>
      </c>
      <c r="F24" s="73">
        <v>10000</v>
      </c>
      <c r="G24" s="51">
        <v>18220</v>
      </c>
      <c r="H24" s="51">
        <v>20617</v>
      </c>
      <c r="I24" s="48" t="s">
        <v>34</v>
      </c>
    </row>
    <row r="25" spans="1:9" ht="25.5" x14ac:dyDescent="0.25">
      <c r="A25" s="41" t="s">
        <v>136</v>
      </c>
      <c r="B25" s="41" t="s">
        <v>120</v>
      </c>
      <c r="C25" s="176"/>
      <c r="D25" s="51">
        <v>3345.6</v>
      </c>
      <c r="E25" s="73">
        <v>3345.6</v>
      </c>
      <c r="F25" s="73">
        <v>0</v>
      </c>
      <c r="G25" s="51">
        <v>0</v>
      </c>
      <c r="H25" s="51">
        <v>0</v>
      </c>
      <c r="I25" s="48" t="s">
        <v>34</v>
      </c>
    </row>
    <row r="26" spans="1:9" ht="25.5" x14ac:dyDescent="0.25">
      <c r="A26" s="41" t="s">
        <v>136</v>
      </c>
      <c r="B26" s="41" t="s">
        <v>25</v>
      </c>
      <c r="C26" s="176"/>
      <c r="D26" s="51">
        <v>1496.4</v>
      </c>
      <c r="E26" s="73">
        <v>1495.5</v>
      </c>
      <c r="F26" s="73">
        <v>0</v>
      </c>
      <c r="G26" s="51">
        <v>0</v>
      </c>
      <c r="H26" s="51">
        <v>0</v>
      </c>
      <c r="I26" s="48" t="s">
        <v>34</v>
      </c>
    </row>
    <row r="27" spans="1:9" ht="51" x14ac:dyDescent="0.25">
      <c r="A27" s="131" t="s">
        <v>1214</v>
      </c>
      <c r="B27" s="131" t="s">
        <v>25</v>
      </c>
      <c r="C27" s="176"/>
      <c r="D27" s="132">
        <v>6500</v>
      </c>
      <c r="E27" s="132">
        <v>0</v>
      </c>
      <c r="F27" s="132">
        <v>0</v>
      </c>
      <c r="G27" s="132">
        <v>0</v>
      </c>
      <c r="H27" s="132">
        <v>0</v>
      </c>
      <c r="I27" s="129" t="s">
        <v>34</v>
      </c>
    </row>
    <row r="28" spans="1:9" ht="89.25" x14ac:dyDescent="0.25">
      <c r="A28" s="135" t="s">
        <v>1215</v>
      </c>
      <c r="B28" s="131" t="s">
        <v>25</v>
      </c>
      <c r="C28" s="177"/>
      <c r="D28" s="132">
        <v>29899.1</v>
      </c>
      <c r="E28" s="132">
        <v>0</v>
      </c>
      <c r="F28" s="132">
        <v>0</v>
      </c>
      <c r="G28" s="132">
        <v>0</v>
      </c>
      <c r="H28" s="132">
        <v>0</v>
      </c>
      <c r="I28" s="129" t="s">
        <v>34</v>
      </c>
    </row>
    <row r="29" spans="1:9" x14ac:dyDescent="0.25">
      <c r="A29" s="188" t="s">
        <v>981</v>
      </c>
      <c r="B29" s="188"/>
      <c r="C29" s="188"/>
      <c r="D29" s="74">
        <f>SUM(D8:D28)-D25</f>
        <v>131911.30000000002</v>
      </c>
      <c r="E29" s="132">
        <f t="shared" ref="E29:H29" si="0">SUM(E8:E28)-E25</f>
        <v>24516</v>
      </c>
      <c r="F29" s="132">
        <f t="shared" si="0"/>
        <v>25647.9</v>
      </c>
      <c r="G29" s="132">
        <f t="shared" si="0"/>
        <v>132362</v>
      </c>
      <c r="H29" s="132">
        <f t="shared" si="0"/>
        <v>138980</v>
      </c>
      <c r="I29" s="67" t="s">
        <v>34</v>
      </c>
    </row>
    <row r="30" spans="1:9" x14ac:dyDescent="0.25">
      <c r="A30" s="188" t="s">
        <v>982</v>
      </c>
      <c r="B30" s="188"/>
      <c r="C30" s="188"/>
      <c r="D30" s="74">
        <f>D25</f>
        <v>3345.6</v>
      </c>
      <c r="E30" s="132">
        <f t="shared" ref="E30:H30" si="1">E25</f>
        <v>3345.6</v>
      </c>
      <c r="F30" s="132">
        <f t="shared" si="1"/>
        <v>0</v>
      </c>
      <c r="G30" s="132">
        <f t="shared" si="1"/>
        <v>0</v>
      </c>
      <c r="H30" s="132">
        <f t="shared" si="1"/>
        <v>0</v>
      </c>
      <c r="I30" s="63" t="s">
        <v>34</v>
      </c>
    </row>
    <row r="31" spans="1:9" x14ac:dyDescent="0.25">
      <c r="A31" s="188" t="s">
        <v>983</v>
      </c>
      <c r="B31" s="188"/>
      <c r="C31" s="188"/>
      <c r="D31" s="65">
        <f>D29+D30</f>
        <v>135256.90000000002</v>
      </c>
      <c r="E31" s="65">
        <f>SUM(E29:E30)</f>
        <v>27861.599999999999</v>
      </c>
      <c r="F31" s="65">
        <f t="shared" ref="F31:H31" si="2">SUM(F29:F30)</f>
        <v>25647.9</v>
      </c>
      <c r="G31" s="65">
        <f t="shared" si="2"/>
        <v>132362</v>
      </c>
      <c r="H31" s="65">
        <f t="shared" si="2"/>
        <v>138980</v>
      </c>
      <c r="I31" s="63" t="s">
        <v>34</v>
      </c>
    </row>
    <row r="32" spans="1:9" x14ac:dyDescent="0.25">
      <c r="A32" s="59"/>
      <c r="B32" s="59"/>
      <c r="C32" s="59"/>
      <c r="D32" s="62"/>
      <c r="E32" s="62"/>
      <c r="F32" s="62"/>
      <c r="G32" s="62"/>
      <c r="H32" s="62"/>
      <c r="I32" s="33"/>
    </row>
    <row r="33" spans="1:12" x14ac:dyDescent="0.25">
      <c r="G33" s="136" t="s">
        <v>1210</v>
      </c>
      <c r="H33" s="136"/>
      <c r="I33" s="136"/>
    </row>
    <row r="34" spans="1:12" ht="15.75" customHeight="1" x14ac:dyDescent="0.25">
      <c r="A34" s="184" t="s">
        <v>1006</v>
      </c>
      <c r="B34" s="184"/>
      <c r="C34" s="184"/>
      <c r="D34" s="184"/>
      <c r="E34" s="184"/>
      <c r="F34" s="184"/>
      <c r="G34" s="184"/>
      <c r="H34" s="184"/>
      <c r="I34" s="184"/>
      <c r="J34" s="7"/>
      <c r="K34" s="7"/>
      <c r="L34" s="7"/>
    </row>
    <row r="35" spans="1:12" x14ac:dyDescent="0.25">
      <c r="A35" s="184"/>
      <c r="B35" s="184"/>
      <c r="C35" s="184"/>
      <c r="D35" s="184"/>
      <c r="E35" s="184"/>
      <c r="F35" s="184"/>
      <c r="G35" s="184"/>
      <c r="H35" s="184"/>
      <c r="I35" s="184"/>
      <c r="J35" s="7"/>
      <c r="K35" s="7"/>
      <c r="L35" s="7"/>
    </row>
    <row r="36" spans="1:12" ht="7.5" customHeight="1" x14ac:dyDescent="0.25">
      <c r="A36" s="184"/>
      <c r="B36" s="184"/>
      <c r="C36" s="184"/>
      <c r="D36" s="184"/>
      <c r="E36" s="184"/>
      <c r="F36" s="184"/>
      <c r="G36" s="184"/>
      <c r="H36" s="184"/>
      <c r="I36" s="184"/>
      <c r="J36" s="7"/>
      <c r="K36" s="7"/>
      <c r="L36" s="7"/>
    </row>
    <row r="37" spans="1:12" x14ac:dyDescent="0.25">
      <c r="A37" s="8"/>
      <c r="B37" s="8"/>
      <c r="C37" s="8"/>
      <c r="D37" s="8"/>
      <c r="E37" s="8"/>
      <c r="F37" s="7"/>
      <c r="G37" s="7"/>
      <c r="H37" s="7"/>
      <c r="I37" s="7"/>
      <c r="J37" s="7"/>
      <c r="K37" s="7"/>
      <c r="L37" s="7"/>
    </row>
    <row r="38" spans="1:12" ht="141.75" customHeight="1" x14ac:dyDescent="0.25">
      <c r="A38" s="156" t="s">
        <v>85</v>
      </c>
      <c r="B38" s="156" t="s">
        <v>11</v>
      </c>
      <c r="C38" s="156" t="s">
        <v>40</v>
      </c>
      <c r="D38" s="162" t="s">
        <v>41</v>
      </c>
      <c r="E38" s="163"/>
      <c r="F38" s="163"/>
      <c r="G38" s="163"/>
      <c r="H38" s="163"/>
      <c r="I38" s="156" t="s">
        <v>44</v>
      </c>
    </row>
    <row r="39" spans="1:12" ht="90" customHeight="1" x14ac:dyDescent="0.25">
      <c r="A39" s="156"/>
      <c r="B39" s="156"/>
      <c r="C39" s="156"/>
      <c r="D39" s="5" t="s">
        <v>13</v>
      </c>
      <c r="E39" s="4" t="s">
        <v>14</v>
      </c>
      <c r="F39" s="4" t="s">
        <v>15</v>
      </c>
      <c r="G39" s="4" t="s">
        <v>16</v>
      </c>
      <c r="H39" s="23" t="s">
        <v>17</v>
      </c>
      <c r="I39" s="156"/>
    </row>
    <row r="40" spans="1:12" ht="162" customHeight="1" x14ac:dyDescent="0.25">
      <c r="A40" s="13" t="s">
        <v>42</v>
      </c>
      <c r="B40" s="5" t="s">
        <v>25</v>
      </c>
      <c r="C40" s="5" t="s">
        <v>43</v>
      </c>
      <c r="D40" s="38">
        <v>24523.200000000001</v>
      </c>
      <c r="E40" s="38">
        <v>26095.200000000001</v>
      </c>
      <c r="F40" s="38">
        <v>27767.9</v>
      </c>
      <c r="G40" s="38">
        <v>29547.8</v>
      </c>
      <c r="H40" s="39">
        <v>31441.8</v>
      </c>
      <c r="I40" s="4" t="s">
        <v>34</v>
      </c>
    </row>
    <row r="41" spans="1:12" ht="60.95" customHeight="1" x14ac:dyDescent="0.25">
      <c r="A41" s="175" t="s">
        <v>45</v>
      </c>
      <c r="B41" s="2" t="s">
        <v>1024</v>
      </c>
      <c r="C41" s="175" t="s">
        <v>48</v>
      </c>
      <c r="D41" s="38">
        <v>3116.8</v>
      </c>
      <c r="E41" s="38" t="s">
        <v>1016</v>
      </c>
      <c r="F41" s="38" t="s">
        <v>1016</v>
      </c>
      <c r="G41" s="38" t="s">
        <v>1016</v>
      </c>
      <c r="H41" s="38" t="s">
        <v>1016</v>
      </c>
      <c r="I41" s="185" t="s">
        <v>1217</v>
      </c>
    </row>
    <row r="42" spans="1:12" ht="60.95" customHeight="1" x14ac:dyDescent="0.25">
      <c r="A42" s="176"/>
      <c r="B42" s="83" t="s">
        <v>120</v>
      </c>
      <c r="C42" s="176"/>
      <c r="D42" s="38">
        <v>3636.3</v>
      </c>
      <c r="E42" s="38" t="s">
        <v>1016</v>
      </c>
      <c r="F42" s="38" t="s">
        <v>1016</v>
      </c>
      <c r="G42" s="38" t="s">
        <v>1016</v>
      </c>
      <c r="H42" s="38" t="s">
        <v>1016</v>
      </c>
      <c r="I42" s="186"/>
    </row>
    <row r="43" spans="1:12" ht="60.95" customHeight="1" x14ac:dyDescent="0.25">
      <c r="A43" s="176"/>
      <c r="B43" s="83" t="s">
        <v>25</v>
      </c>
      <c r="C43" s="176"/>
      <c r="D43" s="38">
        <v>3636.3</v>
      </c>
      <c r="E43" s="38" t="s">
        <v>1016</v>
      </c>
      <c r="F43" s="38" t="s">
        <v>1016</v>
      </c>
      <c r="G43" s="38" t="s">
        <v>1016</v>
      </c>
      <c r="H43" s="38" t="s">
        <v>1016</v>
      </c>
      <c r="I43" s="186"/>
    </row>
    <row r="44" spans="1:12" ht="60.95" customHeight="1" x14ac:dyDescent="0.25">
      <c r="A44" s="176"/>
      <c r="B44" s="83" t="s">
        <v>1025</v>
      </c>
      <c r="C44" s="176"/>
      <c r="D44" s="38">
        <v>192658.8</v>
      </c>
      <c r="E44" s="38" t="s">
        <v>1016</v>
      </c>
      <c r="F44" s="38" t="s">
        <v>1016</v>
      </c>
      <c r="G44" s="38" t="s">
        <v>1016</v>
      </c>
      <c r="H44" s="38" t="s">
        <v>1016</v>
      </c>
      <c r="I44" s="186"/>
    </row>
    <row r="45" spans="1:12" ht="60.95" customHeight="1" x14ac:dyDescent="0.25">
      <c r="A45" s="177"/>
      <c r="B45" s="83" t="s">
        <v>18</v>
      </c>
      <c r="C45" s="177"/>
      <c r="D45" s="38">
        <f>SUM(D41:D44)</f>
        <v>203048.19999999998</v>
      </c>
      <c r="E45" s="38" t="s">
        <v>1016</v>
      </c>
      <c r="F45" s="38" t="s">
        <v>1016</v>
      </c>
      <c r="G45" s="38" t="s">
        <v>1016</v>
      </c>
      <c r="H45" s="38" t="s">
        <v>1016</v>
      </c>
      <c r="I45" s="187"/>
    </row>
    <row r="46" spans="1:12" ht="176.25" customHeight="1" x14ac:dyDescent="0.25">
      <c r="A46" s="5" t="s">
        <v>46</v>
      </c>
      <c r="B46" s="5" t="s">
        <v>25</v>
      </c>
      <c r="C46" s="14" t="s">
        <v>1014</v>
      </c>
      <c r="D46" s="38">
        <v>1500</v>
      </c>
      <c r="E46" s="38">
        <v>0</v>
      </c>
      <c r="F46" s="38">
        <v>0</v>
      </c>
      <c r="G46" s="38">
        <v>8377.1</v>
      </c>
      <c r="H46" s="38">
        <v>9669.4</v>
      </c>
      <c r="I46" s="15" t="s">
        <v>47</v>
      </c>
    </row>
    <row r="47" spans="1:12" ht="110.25" x14ac:dyDescent="0.25">
      <c r="A47" s="134" t="s">
        <v>1226</v>
      </c>
      <c r="B47" s="134" t="s">
        <v>25</v>
      </c>
      <c r="C47" s="134" t="s">
        <v>1225</v>
      </c>
      <c r="D47" s="38">
        <v>446.5</v>
      </c>
      <c r="E47" s="38">
        <v>0</v>
      </c>
      <c r="F47" s="38">
        <v>0</v>
      </c>
      <c r="G47" s="38">
        <v>0</v>
      </c>
      <c r="H47" s="38">
        <v>0</v>
      </c>
      <c r="I47" s="15"/>
    </row>
    <row r="48" spans="1:12" x14ac:dyDescent="0.25">
      <c r="A48" s="188" t="s">
        <v>981</v>
      </c>
      <c r="B48" s="188"/>
      <c r="C48" s="188"/>
      <c r="D48" s="38">
        <f>D40+D43+D46+D47</f>
        <v>30106</v>
      </c>
      <c r="E48" s="38">
        <f>SUM(E40:E46)</f>
        <v>26095.200000000001</v>
      </c>
      <c r="F48" s="38">
        <f>SUM(F40:F46)</f>
        <v>27767.9</v>
      </c>
      <c r="G48" s="38">
        <f t="shared" ref="G48:H48" si="3">SUM(G40:G46)</f>
        <v>37924.9</v>
      </c>
      <c r="H48" s="38">
        <f t="shared" si="3"/>
        <v>41111.199999999997</v>
      </c>
      <c r="I48" s="68" t="s">
        <v>34</v>
      </c>
    </row>
    <row r="49" spans="1:9" x14ac:dyDescent="0.25">
      <c r="A49" s="188" t="s">
        <v>982</v>
      </c>
      <c r="B49" s="188"/>
      <c r="C49" s="188"/>
      <c r="D49" s="38">
        <f>D42</f>
        <v>3636.3</v>
      </c>
      <c r="E49" s="38">
        <v>0</v>
      </c>
      <c r="F49" s="38">
        <v>0</v>
      </c>
      <c r="G49" s="38">
        <v>0</v>
      </c>
      <c r="H49" s="38">
        <v>0</v>
      </c>
      <c r="I49" s="68" t="s">
        <v>34</v>
      </c>
    </row>
    <row r="50" spans="1:9" x14ac:dyDescent="0.25">
      <c r="A50" s="189" t="s">
        <v>1024</v>
      </c>
      <c r="B50" s="190"/>
      <c r="C50" s="191"/>
      <c r="D50" s="38">
        <f>D41</f>
        <v>3116.8</v>
      </c>
      <c r="E50" s="38">
        <v>0</v>
      </c>
      <c r="F50" s="38">
        <v>0</v>
      </c>
      <c r="G50" s="38">
        <v>0</v>
      </c>
      <c r="H50" s="38">
        <v>0</v>
      </c>
      <c r="I50" s="68" t="s">
        <v>34</v>
      </c>
    </row>
    <row r="51" spans="1:9" x14ac:dyDescent="0.25">
      <c r="A51" s="189" t="s">
        <v>1025</v>
      </c>
      <c r="B51" s="190"/>
      <c r="C51" s="191"/>
      <c r="D51" s="38">
        <f>D44</f>
        <v>192658.8</v>
      </c>
      <c r="E51" s="38">
        <v>0</v>
      </c>
      <c r="F51" s="38">
        <v>0</v>
      </c>
      <c r="G51" s="38">
        <v>0</v>
      </c>
      <c r="H51" s="38">
        <v>0</v>
      </c>
      <c r="I51" s="68" t="s">
        <v>34</v>
      </c>
    </row>
    <row r="52" spans="1:9" x14ac:dyDescent="0.25">
      <c r="A52" s="188" t="s">
        <v>983</v>
      </c>
      <c r="B52" s="188"/>
      <c r="C52" s="188"/>
      <c r="D52" s="38">
        <f>SUM(D48:D51)</f>
        <v>229517.9</v>
      </c>
      <c r="E52" s="38">
        <f t="shared" ref="E52:H52" si="4">SUM(E48:E51)</f>
        <v>26095.200000000001</v>
      </c>
      <c r="F52" s="38">
        <f t="shared" si="4"/>
        <v>27767.9</v>
      </c>
      <c r="G52" s="38">
        <f t="shared" si="4"/>
        <v>37924.9</v>
      </c>
      <c r="H52" s="38">
        <f t="shared" si="4"/>
        <v>41111.199999999997</v>
      </c>
      <c r="I52" s="68" t="s">
        <v>34</v>
      </c>
    </row>
    <row r="54" spans="1:9" x14ac:dyDescent="0.25">
      <c r="E54" s="12"/>
      <c r="F54" s="12"/>
    </row>
    <row r="55" spans="1:9" x14ac:dyDescent="0.25">
      <c r="C55" s="12"/>
    </row>
    <row r="56" spans="1:9" x14ac:dyDescent="0.25">
      <c r="C56" s="12"/>
    </row>
    <row r="57" spans="1:9" x14ac:dyDescent="0.25">
      <c r="C57" s="12"/>
    </row>
  </sheetData>
  <mergeCells count="26">
    <mergeCell ref="A48:C48"/>
    <mergeCell ref="A49:C49"/>
    <mergeCell ref="A52:C52"/>
    <mergeCell ref="A50:C50"/>
    <mergeCell ref="A51:C51"/>
    <mergeCell ref="A2:I4"/>
    <mergeCell ref="D38:H38"/>
    <mergeCell ref="C38:C39"/>
    <mergeCell ref="G33:I33"/>
    <mergeCell ref="C8:C28"/>
    <mergeCell ref="C41:C45"/>
    <mergeCell ref="A41:A45"/>
    <mergeCell ref="I41:I45"/>
    <mergeCell ref="G1:I1"/>
    <mergeCell ref="B38:B39"/>
    <mergeCell ref="A34:I36"/>
    <mergeCell ref="D6:H6"/>
    <mergeCell ref="C6:C7"/>
    <mergeCell ref="B6:B7"/>
    <mergeCell ref="A6:A7"/>
    <mergeCell ref="I6:I7"/>
    <mergeCell ref="A29:C29"/>
    <mergeCell ref="A30:C30"/>
    <mergeCell ref="A31:C31"/>
    <mergeCell ref="A38:A39"/>
    <mergeCell ref="I38:I39"/>
  </mergeCells>
  <pageMargins left="0.70866141732283472" right="0.70866141732283472" top="0.74803149606299213" bottom="0.74803149606299213" header="0.31496062992125984" footer="0.31496062992125984"/>
  <pageSetup paperSize="9" scale="58" orientation="landscape" horizontalDpi="4294967293" verticalDpi="4294967293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6"/>
  <sheetViews>
    <sheetView topLeftCell="A79" zoomScale="70" zoomScaleNormal="70" workbookViewId="0">
      <selection activeCell="H81" activeCellId="3" sqref="H74 H77 H80 H81"/>
    </sheetView>
  </sheetViews>
  <sheetFormatPr defaultRowHeight="15.75" x14ac:dyDescent="0.25"/>
  <cols>
    <col min="1" max="1" width="5.85546875" style="2" customWidth="1"/>
    <col min="2" max="2" width="19" style="2" customWidth="1"/>
    <col min="3" max="3" width="25.28515625" style="2" customWidth="1"/>
    <col min="4" max="4" width="16.42578125" style="2" customWidth="1"/>
    <col min="5" max="5" width="19.7109375" style="2" customWidth="1"/>
    <col min="6" max="6" width="14.85546875" style="2" customWidth="1"/>
    <col min="7" max="7" width="14.140625" style="2" customWidth="1"/>
    <col min="8" max="8" width="13.85546875" style="2" customWidth="1"/>
    <col min="9" max="9" width="12.7109375" style="2" customWidth="1"/>
    <col min="10" max="10" width="12.85546875" style="2" customWidth="1"/>
    <col min="11" max="11" width="13.5703125" style="2" customWidth="1"/>
    <col min="12" max="12" width="13.140625" style="2" customWidth="1"/>
    <col min="13" max="13" width="16.140625" style="2" customWidth="1"/>
    <col min="14" max="14" width="16.7109375" style="2" customWidth="1"/>
    <col min="15" max="15" width="11.140625" style="2" bestFit="1" customWidth="1"/>
    <col min="16" max="16384" width="9.140625" style="2"/>
  </cols>
  <sheetData>
    <row r="1" spans="1:15" x14ac:dyDescent="0.25">
      <c r="L1" s="136" t="s">
        <v>1211</v>
      </c>
      <c r="M1" s="136"/>
      <c r="N1" s="136"/>
    </row>
    <row r="2" spans="1:15" x14ac:dyDescent="0.25">
      <c r="A2" s="142" t="s">
        <v>979</v>
      </c>
      <c r="B2" s="142"/>
      <c r="C2" s="142"/>
      <c r="D2" s="142"/>
      <c r="E2" s="142"/>
      <c r="F2" s="142"/>
      <c r="G2" s="142"/>
      <c r="H2" s="142"/>
      <c r="I2" s="142"/>
      <c r="J2" s="142"/>
      <c r="K2" s="142"/>
      <c r="L2" s="142"/>
      <c r="M2" s="142"/>
      <c r="N2" s="142"/>
    </row>
    <row r="3" spans="1:15" ht="1.5" customHeight="1" x14ac:dyDescent="0.25">
      <c r="A3" s="142"/>
      <c r="B3" s="142"/>
      <c r="C3" s="142"/>
      <c r="D3" s="142"/>
      <c r="E3" s="142"/>
      <c r="F3" s="142"/>
      <c r="G3" s="142"/>
      <c r="H3" s="142"/>
      <c r="I3" s="142"/>
      <c r="J3" s="142"/>
      <c r="K3" s="142"/>
      <c r="L3" s="142"/>
      <c r="M3" s="142"/>
      <c r="N3" s="142"/>
    </row>
    <row r="4" spans="1:15" x14ac:dyDescent="0.25">
      <c r="A4" s="142"/>
      <c r="B4" s="142"/>
      <c r="C4" s="142"/>
      <c r="D4" s="142"/>
      <c r="E4" s="142"/>
      <c r="F4" s="142"/>
      <c r="G4" s="142"/>
      <c r="H4" s="142"/>
      <c r="I4" s="142"/>
      <c r="J4" s="142"/>
      <c r="K4" s="142"/>
      <c r="L4" s="142"/>
      <c r="M4" s="142"/>
      <c r="N4" s="142"/>
    </row>
    <row r="6" spans="1:15" ht="62.25" customHeight="1" x14ac:dyDescent="0.25">
      <c r="A6" s="198" t="s">
        <v>23</v>
      </c>
      <c r="B6" s="197" t="s">
        <v>49</v>
      </c>
      <c r="C6" s="197" t="s">
        <v>57</v>
      </c>
      <c r="D6" s="197" t="s">
        <v>50</v>
      </c>
      <c r="E6" s="197" t="s">
        <v>51</v>
      </c>
      <c r="F6" s="197" t="s">
        <v>52</v>
      </c>
      <c r="G6" s="197" t="s">
        <v>53</v>
      </c>
      <c r="H6" s="198" t="s">
        <v>54</v>
      </c>
      <c r="I6" s="198"/>
      <c r="J6" s="198"/>
      <c r="K6" s="198"/>
      <c r="L6" s="198"/>
      <c r="M6" s="197" t="s">
        <v>55</v>
      </c>
      <c r="N6" s="197" t="s">
        <v>56</v>
      </c>
    </row>
    <row r="7" spans="1:15" ht="38.25" customHeight="1" x14ac:dyDescent="0.25">
      <c r="A7" s="198"/>
      <c r="B7" s="197"/>
      <c r="C7" s="197"/>
      <c r="D7" s="197"/>
      <c r="E7" s="197"/>
      <c r="F7" s="197"/>
      <c r="G7" s="197"/>
      <c r="H7" s="16" t="s">
        <v>13</v>
      </c>
      <c r="I7" s="16" t="s">
        <v>14</v>
      </c>
      <c r="J7" s="16" t="s">
        <v>15</v>
      </c>
      <c r="K7" s="16" t="s">
        <v>16</v>
      </c>
      <c r="L7" s="16" t="s">
        <v>17</v>
      </c>
      <c r="M7" s="197"/>
      <c r="N7" s="197"/>
    </row>
    <row r="8" spans="1:15" x14ac:dyDescent="0.25">
      <c r="A8" s="18">
        <v>1</v>
      </c>
      <c r="B8" s="18">
        <v>2</v>
      </c>
      <c r="C8" s="18">
        <v>3</v>
      </c>
      <c r="D8" s="18">
        <v>4</v>
      </c>
      <c r="E8" s="18">
        <v>5</v>
      </c>
      <c r="F8" s="18">
        <v>6</v>
      </c>
      <c r="G8" s="18">
        <v>7</v>
      </c>
      <c r="H8" s="40">
        <v>8</v>
      </c>
      <c r="I8" s="40">
        <v>9</v>
      </c>
      <c r="J8" s="40">
        <v>10</v>
      </c>
      <c r="K8" s="40">
        <v>11</v>
      </c>
      <c r="L8" s="40">
        <v>12</v>
      </c>
      <c r="M8" s="18">
        <v>13</v>
      </c>
      <c r="N8" s="18">
        <v>14</v>
      </c>
    </row>
    <row r="9" spans="1:15" ht="141.75" customHeight="1" x14ac:dyDescent="0.25">
      <c r="A9" s="41" t="s">
        <v>140</v>
      </c>
      <c r="B9" s="41" t="s">
        <v>87</v>
      </c>
      <c r="C9" s="41" t="s">
        <v>103</v>
      </c>
      <c r="D9" s="41" t="s">
        <v>104</v>
      </c>
      <c r="E9" s="50" t="s">
        <v>105</v>
      </c>
      <c r="F9" s="51">
        <v>26607.95</v>
      </c>
      <c r="G9" s="51">
        <f>H9+I9+J9+K9+L9</f>
        <v>94133.5</v>
      </c>
      <c r="H9" s="51">
        <v>27819.4</v>
      </c>
      <c r="I9" s="77">
        <v>5449.5</v>
      </c>
      <c r="J9" s="77">
        <v>6576.9</v>
      </c>
      <c r="K9" s="51">
        <v>27070.7</v>
      </c>
      <c r="L9" s="51">
        <v>27217</v>
      </c>
      <c r="M9" s="37" t="s">
        <v>970</v>
      </c>
      <c r="N9" s="41" t="s">
        <v>103</v>
      </c>
      <c r="O9" s="12"/>
    </row>
    <row r="10" spans="1:15" ht="105" customHeight="1" x14ac:dyDescent="0.25">
      <c r="A10" s="41" t="s">
        <v>141</v>
      </c>
      <c r="B10" s="41" t="s">
        <v>88</v>
      </c>
      <c r="C10" s="193" t="s">
        <v>138</v>
      </c>
      <c r="D10" s="193" t="s">
        <v>108</v>
      </c>
      <c r="E10" s="50" t="s">
        <v>105</v>
      </c>
      <c r="F10" s="51">
        <v>12723.05</v>
      </c>
      <c r="G10" s="51">
        <f>H10+I10+J10+K10+L10</f>
        <v>45106.559999999998</v>
      </c>
      <c r="H10" s="51">
        <v>13555.55</v>
      </c>
      <c r="I10" s="77">
        <v>2500</v>
      </c>
      <c r="J10" s="77">
        <v>3500</v>
      </c>
      <c r="K10" s="51">
        <v>12587</v>
      </c>
      <c r="L10" s="51">
        <v>12964.01</v>
      </c>
      <c r="M10" s="52" t="s">
        <v>970</v>
      </c>
      <c r="N10" s="193" t="s">
        <v>138</v>
      </c>
    </row>
    <row r="11" spans="1:15" ht="61.5" customHeight="1" x14ac:dyDescent="0.25">
      <c r="A11" s="41" t="s">
        <v>142</v>
      </c>
      <c r="B11" s="41" t="s">
        <v>106</v>
      </c>
      <c r="C11" s="193"/>
      <c r="D11" s="193"/>
      <c r="E11" s="50" t="s">
        <v>105</v>
      </c>
      <c r="F11" s="51">
        <v>0</v>
      </c>
      <c r="G11" s="51">
        <f>H11+I11+J11+K11+L11</f>
        <v>1902.86</v>
      </c>
      <c r="H11" s="51">
        <v>0</v>
      </c>
      <c r="I11" s="77">
        <v>0</v>
      </c>
      <c r="J11" s="77">
        <v>0</v>
      </c>
      <c r="K11" s="51">
        <v>1902.86</v>
      </c>
      <c r="L11" s="51">
        <v>0</v>
      </c>
      <c r="M11" s="52" t="s">
        <v>970</v>
      </c>
      <c r="N11" s="193"/>
    </row>
    <row r="12" spans="1:15" ht="48" customHeight="1" x14ac:dyDescent="0.25">
      <c r="A12" s="41" t="s">
        <v>143</v>
      </c>
      <c r="B12" s="41" t="s">
        <v>89</v>
      </c>
      <c r="C12" s="41" t="s">
        <v>107</v>
      </c>
      <c r="D12" s="41" t="s">
        <v>108</v>
      </c>
      <c r="E12" s="50" t="s">
        <v>105</v>
      </c>
      <c r="F12" s="51">
        <v>2206.7600000000002</v>
      </c>
      <c r="G12" s="51">
        <f>H12+I12+J12+K12+L12</f>
        <v>8369.24</v>
      </c>
      <c r="H12" s="51">
        <v>2369.2399999999998</v>
      </c>
      <c r="I12" s="77">
        <v>1000</v>
      </c>
      <c r="J12" s="77">
        <v>1000</v>
      </c>
      <c r="K12" s="51">
        <v>2000</v>
      </c>
      <c r="L12" s="51">
        <v>2000</v>
      </c>
      <c r="M12" s="52" t="s">
        <v>970</v>
      </c>
      <c r="N12" s="41" t="s">
        <v>107</v>
      </c>
    </row>
    <row r="13" spans="1:15" customFormat="1" ht="114.75" x14ac:dyDescent="0.25">
      <c r="A13" s="193" t="s">
        <v>144</v>
      </c>
      <c r="B13" s="193" t="s">
        <v>90</v>
      </c>
      <c r="C13" s="41" t="s">
        <v>109</v>
      </c>
      <c r="D13" s="193" t="s">
        <v>108</v>
      </c>
      <c r="E13" s="188" t="s">
        <v>105</v>
      </c>
      <c r="F13" s="195">
        <v>707.85</v>
      </c>
      <c r="G13" s="195">
        <f>H13+I13+J13+K13+L13</f>
        <v>667.93000000000006</v>
      </c>
      <c r="H13" s="195">
        <v>170.95</v>
      </c>
      <c r="I13" s="195">
        <v>100</v>
      </c>
      <c r="J13" s="195">
        <v>100</v>
      </c>
      <c r="K13" s="195">
        <v>148.49</v>
      </c>
      <c r="L13" s="195">
        <v>148.49</v>
      </c>
      <c r="M13" s="188" t="s">
        <v>970</v>
      </c>
      <c r="N13" s="41" t="s">
        <v>109</v>
      </c>
      <c r="O13" s="196"/>
    </row>
    <row r="14" spans="1:15" customFormat="1" ht="63.75" x14ac:dyDescent="0.25">
      <c r="A14" s="193"/>
      <c r="B14" s="193"/>
      <c r="C14" s="41" t="s">
        <v>110</v>
      </c>
      <c r="D14" s="193"/>
      <c r="E14" s="188"/>
      <c r="F14" s="195"/>
      <c r="G14" s="195"/>
      <c r="H14" s="195"/>
      <c r="I14" s="195"/>
      <c r="J14" s="195"/>
      <c r="K14" s="195"/>
      <c r="L14" s="195"/>
      <c r="M14" s="188"/>
      <c r="N14" s="41" t="s">
        <v>110</v>
      </c>
      <c r="O14" s="196"/>
    </row>
    <row r="15" spans="1:15" customFormat="1" ht="63.75" x14ac:dyDescent="0.25">
      <c r="A15" s="41" t="s">
        <v>145</v>
      </c>
      <c r="B15" s="41" t="s">
        <v>91</v>
      </c>
      <c r="C15" s="41" t="s">
        <v>111</v>
      </c>
      <c r="D15" s="41" t="s">
        <v>108</v>
      </c>
      <c r="E15" s="50" t="s">
        <v>105</v>
      </c>
      <c r="F15" s="51">
        <v>598.46</v>
      </c>
      <c r="G15" s="51">
        <f>H15+I15+J15+K15+L15</f>
        <v>2387.92</v>
      </c>
      <c r="H15" s="51">
        <v>595.1</v>
      </c>
      <c r="I15" s="77">
        <v>210</v>
      </c>
      <c r="J15" s="77">
        <v>210</v>
      </c>
      <c r="K15" s="51">
        <v>686.41</v>
      </c>
      <c r="L15" s="51">
        <v>686.41</v>
      </c>
      <c r="M15" s="188" t="s">
        <v>970</v>
      </c>
      <c r="N15" s="41" t="s">
        <v>111</v>
      </c>
      <c r="O15" s="42"/>
    </row>
    <row r="16" spans="1:15" customFormat="1" ht="160.5" customHeight="1" x14ac:dyDescent="0.25">
      <c r="A16" s="41" t="s">
        <v>146</v>
      </c>
      <c r="B16" s="41" t="s">
        <v>92</v>
      </c>
      <c r="C16" s="41" t="s">
        <v>112</v>
      </c>
      <c r="D16" s="41" t="s">
        <v>108</v>
      </c>
      <c r="E16" s="50" t="s">
        <v>105</v>
      </c>
      <c r="F16" s="51">
        <v>2622.79</v>
      </c>
      <c r="G16" s="51">
        <f>SUM(H16:L16)</f>
        <v>2694.24</v>
      </c>
      <c r="H16" s="51">
        <v>0</v>
      </c>
      <c r="I16" s="77">
        <v>0</v>
      </c>
      <c r="J16" s="77">
        <v>0</v>
      </c>
      <c r="K16" s="51">
        <v>1347.12</v>
      </c>
      <c r="L16" s="51">
        <v>1347.12</v>
      </c>
      <c r="M16" s="188"/>
      <c r="N16" s="41" t="s">
        <v>112</v>
      </c>
      <c r="O16" s="42"/>
    </row>
    <row r="17" spans="1:15" customFormat="1" ht="84.75" customHeight="1" x14ac:dyDescent="0.25">
      <c r="A17" s="41" t="s">
        <v>147</v>
      </c>
      <c r="B17" s="41" t="s">
        <v>93</v>
      </c>
      <c r="C17" s="41" t="s">
        <v>113</v>
      </c>
      <c r="D17" s="41" t="s">
        <v>108</v>
      </c>
      <c r="E17" s="50" t="s">
        <v>105</v>
      </c>
      <c r="F17" s="51">
        <v>894.7</v>
      </c>
      <c r="G17" s="51">
        <f t="shared" ref="G17:G22" si="0">H17+I17+J17+K17+L17</f>
        <v>3060.7400000000002</v>
      </c>
      <c r="H17" s="51">
        <v>964.86</v>
      </c>
      <c r="I17" s="77">
        <v>247</v>
      </c>
      <c r="J17" s="77">
        <v>247</v>
      </c>
      <c r="K17" s="51">
        <v>800.94</v>
      </c>
      <c r="L17" s="51">
        <v>800.94</v>
      </c>
      <c r="M17" s="45" t="s">
        <v>970</v>
      </c>
      <c r="N17" s="41" t="s">
        <v>113</v>
      </c>
      <c r="O17" s="42"/>
    </row>
    <row r="18" spans="1:15" customFormat="1" ht="64.5" customHeight="1" x14ac:dyDescent="0.25">
      <c r="A18" s="41" t="s">
        <v>148</v>
      </c>
      <c r="B18" s="41" t="s">
        <v>94</v>
      </c>
      <c r="C18" s="41" t="s">
        <v>114</v>
      </c>
      <c r="D18" s="41" t="s">
        <v>108</v>
      </c>
      <c r="E18" s="50" t="s">
        <v>105</v>
      </c>
      <c r="F18" s="51">
        <v>51.27</v>
      </c>
      <c r="G18" s="51">
        <f t="shared" si="0"/>
        <v>147.66</v>
      </c>
      <c r="H18" s="51">
        <v>27.52</v>
      </c>
      <c r="I18" s="77">
        <v>14</v>
      </c>
      <c r="J18" s="77">
        <v>14</v>
      </c>
      <c r="K18" s="51">
        <v>46.07</v>
      </c>
      <c r="L18" s="51">
        <v>46.07</v>
      </c>
      <c r="M18" s="45" t="s">
        <v>970</v>
      </c>
      <c r="N18" s="41" t="s">
        <v>114</v>
      </c>
      <c r="O18" s="42"/>
    </row>
    <row r="19" spans="1:15" customFormat="1" ht="145.5" customHeight="1" x14ac:dyDescent="0.25">
      <c r="A19" s="41" t="s">
        <v>149</v>
      </c>
      <c r="B19" s="41" t="s">
        <v>95</v>
      </c>
      <c r="C19" s="193" t="s">
        <v>115</v>
      </c>
      <c r="D19" s="193" t="s">
        <v>108</v>
      </c>
      <c r="E19" s="50" t="s">
        <v>105</v>
      </c>
      <c r="F19" s="51">
        <v>916.8</v>
      </c>
      <c r="G19" s="51">
        <f t="shared" si="0"/>
        <v>2546.66</v>
      </c>
      <c r="H19" s="51">
        <v>46.66</v>
      </c>
      <c r="I19" s="77">
        <v>0</v>
      </c>
      <c r="J19" s="77">
        <v>0</v>
      </c>
      <c r="K19" s="51">
        <v>1250</v>
      </c>
      <c r="L19" s="51">
        <v>1250</v>
      </c>
      <c r="M19" s="45" t="s">
        <v>970</v>
      </c>
      <c r="N19" s="193" t="s">
        <v>115</v>
      </c>
      <c r="O19" s="42"/>
    </row>
    <row r="20" spans="1:15" customFormat="1" ht="38.25" x14ac:dyDescent="0.25">
      <c r="A20" s="41" t="s">
        <v>150</v>
      </c>
      <c r="B20" s="41" t="s">
        <v>116</v>
      </c>
      <c r="C20" s="193"/>
      <c r="D20" s="193"/>
      <c r="E20" s="50" t="s">
        <v>105</v>
      </c>
      <c r="F20" s="51">
        <v>0</v>
      </c>
      <c r="G20" s="51">
        <f t="shared" si="0"/>
        <v>137.69999999999999</v>
      </c>
      <c r="H20" s="51">
        <v>15.3</v>
      </c>
      <c r="I20" s="77">
        <v>0</v>
      </c>
      <c r="J20" s="77">
        <v>0</v>
      </c>
      <c r="K20" s="51">
        <v>61.2</v>
      </c>
      <c r="L20" s="51">
        <v>61.2</v>
      </c>
      <c r="M20" s="45" t="s">
        <v>970</v>
      </c>
      <c r="N20" s="193"/>
      <c r="O20" s="42"/>
    </row>
    <row r="21" spans="1:15" customFormat="1" ht="120.75" customHeight="1" x14ac:dyDescent="0.25">
      <c r="A21" s="41" t="s">
        <v>151</v>
      </c>
      <c r="B21" s="41" t="s">
        <v>1220</v>
      </c>
      <c r="C21" s="193" t="s">
        <v>1219</v>
      </c>
      <c r="D21" s="193" t="s">
        <v>108</v>
      </c>
      <c r="E21" s="50" t="s">
        <v>105</v>
      </c>
      <c r="F21" s="51">
        <v>59355.3</v>
      </c>
      <c r="G21" s="51">
        <f t="shared" si="0"/>
        <v>123064</v>
      </c>
      <c r="H21" s="51">
        <f>7000+H22</f>
        <v>22000</v>
      </c>
      <c r="I21" s="77">
        <v>3500</v>
      </c>
      <c r="J21" s="77">
        <v>4000</v>
      </c>
      <c r="K21" s="51">
        <v>45200</v>
      </c>
      <c r="L21" s="51">
        <v>48364</v>
      </c>
      <c r="M21" s="45" t="s">
        <v>970</v>
      </c>
      <c r="N21" s="193" t="s">
        <v>117</v>
      </c>
      <c r="O21" s="42"/>
    </row>
    <row r="22" spans="1:15" customFormat="1" ht="108.75" customHeight="1" x14ac:dyDescent="0.25">
      <c r="A22" s="41" t="s">
        <v>152</v>
      </c>
      <c r="B22" s="41" t="s">
        <v>1218</v>
      </c>
      <c r="C22" s="193"/>
      <c r="D22" s="193"/>
      <c r="E22" s="50" t="s">
        <v>105</v>
      </c>
      <c r="F22" s="51">
        <v>39700</v>
      </c>
      <c r="G22" s="51">
        <f t="shared" si="0"/>
        <v>40000</v>
      </c>
      <c r="H22" s="51">
        <v>15000</v>
      </c>
      <c r="I22" s="77">
        <v>0</v>
      </c>
      <c r="J22" s="77">
        <v>0</v>
      </c>
      <c r="K22" s="51">
        <v>12500</v>
      </c>
      <c r="L22" s="51">
        <v>12500</v>
      </c>
      <c r="M22" s="45" t="s">
        <v>970</v>
      </c>
      <c r="N22" s="193"/>
      <c r="O22" s="42"/>
    </row>
    <row r="23" spans="1:15" customFormat="1" ht="108.75" customHeight="1" x14ac:dyDescent="0.25">
      <c r="A23" s="45" t="s">
        <v>153</v>
      </c>
      <c r="B23" s="45" t="s">
        <v>118</v>
      </c>
      <c r="C23" s="45" t="s">
        <v>119</v>
      </c>
      <c r="D23" s="45" t="s">
        <v>120</v>
      </c>
      <c r="E23" s="43" t="s">
        <v>105</v>
      </c>
      <c r="F23" s="44">
        <v>10000</v>
      </c>
      <c r="G23" s="44">
        <f>I23+H23+J23+K23+L23</f>
        <v>0</v>
      </c>
      <c r="H23" s="44">
        <v>0</v>
      </c>
      <c r="I23" s="44">
        <v>0</v>
      </c>
      <c r="J23" s="44">
        <v>0</v>
      </c>
      <c r="K23" s="44">
        <v>0</v>
      </c>
      <c r="L23" s="44">
        <v>0</v>
      </c>
      <c r="M23" s="45" t="s">
        <v>970</v>
      </c>
      <c r="N23" s="45" t="s">
        <v>119</v>
      </c>
      <c r="O23" s="42"/>
    </row>
    <row r="24" spans="1:15" customFormat="1" ht="156.75" customHeight="1" x14ac:dyDescent="0.25">
      <c r="A24" s="41" t="s">
        <v>154</v>
      </c>
      <c r="B24" s="41" t="s">
        <v>96</v>
      </c>
      <c r="C24" s="193" t="s">
        <v>121</v>
      </c>
      <c r="D24" s="193" t="s">
        <v>108</v>
      </c>
      <c r="E24" s="50" t="s">
        <v>105</v>
      </c>
      <c r="F24" s="51">
        <v>5716.13</v>
      </c>
      <c r="G24" s="51">
        <f>SUM(H24:L24)</f>
        <v>25469.91</v>
      </c>
      <c r="H24" s="51">
        <v>2550.66</v>
      </c>
      <c r="I24" s="77">
        <v>0</v>
      </c>
      <c r="J24" s="77">
        <v>0</v>
      </c>
      <c r="K24" s="51">
        <v>11419.25</v>
      </c>
      <c r="L24" s="51">
        <v>11500</v>
      </c>
      <c r="M24" s="45" t="s">
        <v>970</v>
      </c>
      <c r="N24" s="193" t="s">
        <v>121</v>
      </c>
    </row>
    <row r="25" spans="1:15" customFormat="1" ht="38.25" x14ac:dyDescent="0.25">
      <c r="A25" s="41" t="s">
        <v>155</v>
      </c>
      <c r="B25" s="41" t="s">
        <v>79</v>
      </c>
      <c r="C25" s="193"/>
      <c r="D25" s="193"/>
      <c r="E25" s="50" t="s">
        <v>105</v>
      </c>
      <c r="F25" s="51">
        <v>3822.22</v>
      </c>
      <c r="G25" s="51">
        <f t="shared" ref="G25:G30" si="1">H25+I25+J25+K25+L25</f>
        <v>1169</v>
      </c>
      <c r="H25" s="51">
        <v>521.94000000000005</v>
      </c>
      <c r="I25" s="77">
        <v>0</v>
      </c>
      <c r="J25" s="77">
        <v>0</v>
      </c>
      <c r="K25" s="51">
        <v>323.52999999999997</v>
      </c>
      <c r="L25" s="51">
        <v>323.52999999999997</v>
      </c>
      <c r="M25" s="45" t="s">
        <v>970</v>
      </c>
      <c r="N25" s="193"/>
    </row>
    <row r="26" spans="1:15" customFormat="1" ht="100.5" customHeight="1" x14ac:dyDescent="0.25">
      <c r="A26" s="41" t="s">
        <v>156</v>
      </c>
      <c r="B26" s="41" t="s">
        <v>97</v>
      </c>
      <c r="C26" s="193" t="s">
        <v>122</v>
      </c>
      <c r="D26" s="193" t="s">
        <v>108</v>
      </c>
      <c r="E26" s="50" t="s">
        <v>105</v>
      </c>
      <c r="F26" s="51">
        <v>7590.31</v>
      </c>
      <c r="G26" s="51">
        <f t="shared" si="1"/>
        <v>22808.440000000002</v>
      </c>
      <c r="H26" s="51">
        <v>7940.64</v>
      </c>
      <c r="I26" s="77">
        <v>0</v>
      </c>
      <c r="J26" s="77">
        <v>0</v>
      </c>
      <c r="K26" s="51">
        <v>7217.8</v>
      </c>
      <c r="L26" s="51">
        <v>7650</v>
      </c>
      <c r="M26" s="45" t="s">
        <v>970</v>
      </c>
      <c r="N26" s="193" t="s">
        <v>122</v>
      </c>
    </row>
    <row r="27" spans="1:15" customFormat="1" ht="63.75" x14ac:dyDescent="0.25">
      <c r="A27" s="41" t="s">
        <v>157</v>
      </c>
      <c r="B27" s="41" t="s">
        <v>123</v>
      </c>
      <c r="C27" s="193"/>
      <c r="D27" s="193"/>
      <c r="E27" s="50" t="s">
        <v>105</v>
      </c>
      <c r="F27" s="51">
        <v>6959.4</v>
      </c>
      <c r="G27" s="51">
        <f t="shared" si="1"/>
        <v>20664.36</v>
      </c>
      <c r="H27" s="51">
        <v>7267.18</v>
      </c>
      <c r="I27" s="77">
        <v>0</v>
      </c>
      <c r="J27" s="77">
        <v>0</v>
      </c>
      <c r="K27" s="51">
        <v>6697.18</v>
      </c>
      <c r="L27" s="51">
        <v>6700</v>
      </c>
      <c r="M27" s="45" t="s">
        <v>970</v>
      </c>
      <c r="N27" s="193"/>
    </row>
    <row r="28" spans="1:15" customFormat="1" ht="167.25" customHeight="1" x14ac:dyDescent="0.25">
      <c r="A28" s="41" t="s">
        <v>158</v>
      </c>
      <c r="B28" s="41" t="s">
        <v>98</v>
      </c>
      <c r="C28" s="193" t="s">
        <v>124</v>
      </c>
      <c r="D28" s="193" t="s">
        <v>108</v>
      </c>
      <c r="E28" s="50" t="s">
        <v>105</v>
      </c>
      <c r="F28" s="51">
        <v>1849.18</v>
      </c>
      <c r="G28" s="51">
        <f t="shared" si="1"/>
        <v>5284.06</v>
      </c>
      <c r="H28" s="51">
        <v>686.8</v>
      </c>
      <c r="I28" s="77">
        <v>0</v>
      </c>
      <c r="J28" s="77">
        <v>0</v>
      </c>
      <c r="K28" s="51">
        <v>2288.2600000000002</v>
      </c>
      <c r="L28" s="51">
        <v>2309</v>
      </c>
      <c r="M28" s="45" t="s">
        <v>970</v>
      </c>
      <c r="N28" s="193" t="s">
        <v>124</v>
      </c>
    </row>
    <row r="29" spans="1:15" customFormat="1" ht="51" x14ac:dyDescent="0.25">
      <c r="A29" s="41" t="s">
        <v>159</v>
      </c>
      <c r="B29" s="41" t="s">
        <v>125</v>
      </c>
      <c r="C29" s="193"/>
      <c r="D29" s="193"/>
      <c r="E29" s="50" t="s">
        <v>105</v>
      </c>
      <c r="F29" s="51">
        <v>0</v>
      </c>
      <c r="G29" s="51">
        <f t="shared" si="1"/>
        <v>204</v>
      </c>
      <c r="H29" s="51">
        <v>68</v>
      </c>
      <c r="I29" s="77">
        <v>0</v>
      </c>
      <c r="J29" s="77">
        <v>0</v>
      </c>
      <c r="K29" s="51">
        <v>68</v>
      </c>
      <c r="L29" s="51">
        <v>68</v>
      </c>
      <c r="M29" s="45" t="s">
        <v>970</v>
      </c>
      <c r="N29" s="193"/>
    </row>
    <row r="30" spans="1:15" customFormat="1" ht="38.25" x14ac:dyDescent="0.25">
      <c r="A30" s="41" t="s">
        <v>160</v>
      </c>
      <c r="B30" s="41" t="s">
        <v>99</v>
      </c>
      <c r="C30" s="193" t="s">
        <v>126</v>
      </c>
      <c r="D30" s="193" t="s">
        <v>108</v>
      </c>
      <c r="E30" s="50" t="s">
        <v>105</v>
      </c>
      <c r="F30" s="51">
        <v>624.16</v>
      </c>
      <c r="G30" s="51">
        <f t="shared" si="1"/>
        <v>2426.9</v>
      </c>
      <c r="H30" s="51">
        <v>658.74</v>
      </c>
      <c r="I30" s="77">
        <v>0</v>
      </c>
      <c r="J30" s="77">
        <v>0</v>
      </c>
      <c r="K30" s="51">
        <v>884.08</v>
      </c>
      <c r="L30" s="51">
        <v>884.08</v>
      </c>
      <c r="M30" s="45" t="s">
        <v>970</v>
      </c>
      <c r="N30" s="193" t="s">
        <v>126</v>
      </c>
    </row>
    <row r="31" spans="1:15" customFormat="1" ht="78" customHeight="1" x14ac:dyDescent="0.25">
      <c r="A31" s="41" t="s">
        <v>161</v>
      </c>
      <c r="B31" s="41" t="s">
        <v>82</v>
      </c>
      <c r="C31" s="193"/>
      <c r="D31" s="193"/>
      <c r="E31" s="50" t="s">
        <v>105</v>
      </c>
      <c r="F31" s="51">
        <v>0</v>
      </c>
      <c r="G31" s="51">
        <f>SUM(H31:L31)</f>
        <v>100</v>
      </c>
      <c r="H31" s="51">
        <v>100</v>
      </c>
      <c r="I31" s="77">
        <v>0</v>
      </c>
      <c r="J31" s="77">
        <v>0</v>
      </c>
      <c r="K31" s="51">
        <v>0</v>
      </c>
      <c r="L31" s="51">
        <v>0</v>
      </c>
      <c r="M31" s="45" t="s">
        <v>970</v>
      </c>
      <c r="N31" s="193"/>
    </row>
    <row r="32" spans="1:15" customFormat="1" ht="63.75" x14ac:dyDescent="0.25">
      <c r="A32" s="41" t="s">
        <v>162</v>
      </c>
      <c r="B32" s="41" t="s">
        <v>100</v>
      </c>
      <c r="C32" s="41" t="s">
        <v>127</v>
      </c>
      <c r="D32" s="41" t="s">
        <v>108</v>
      </c>
      <c r="E32" s="50" t="s">
        <v>105</v>
      </c>
      <c r="F32" s="51">
        <v>0</v>
      </c>
      <c r="G32" s="51">
        <f>SUM(H32:L32)</f>
        <v>2000</v>
      </c>
      <c r="H32" s="51">
        <v>0</v>
      </c>
      <c r="I32" s="77">
        <v>0</v>
      </c>
      <c r="J32" s="77">
        <v>0</v>
      </c>
      <c r="K32" s="51">
        <v>1000</v>
      </c>
      <c r="L32" s="51">
        <v>1000</v>
      </c>
      <c r="M32" s="45" t="s">
        <v>970</v>
      </c>
      <c r="N32" s="41" t="s">
        <v>127</v>
      </c>
    </row>
    <row r="33" spans="1:14" customFormat="1" ht="38.25" x14ac:dyDescent="0.25">
      <c r="A33" s="41" t="s">
        <v>163</v>
      </c>
      <c r="B33" s="41" t="s">
        <v>101</v>
      </c>
      <c r="C33" s="41" t="s">
        <v>128</v>
      </c>
      <c r="D33" s="41" t="s">
        <v>108</v>
      </c>
      <c r="E33" s="50" t="s">
        <v>105</v>
      </c>
      <c r="F33" s="51">
        <v>195.88</v>
      </c>
      <c r="G33" s="51">
        <f>H33+I33+J33+K33+L33</f>
        <v>587.64</v>
      </c>
      <c r="H33" s="51">
        <v>195.88</v>
      </c>
      <c r="I33" s="77">
        <v>0</v>
      </c>
      <c r="J33" s="77">
        <v>0</v>
      </c>
      <c r="K33" s="51">
        <v>195.88</v>
      </c>
      <c r="L33" s="51">
        <v>195.88</v>
      </c>
      <c r="M33" s="45" t="s">
        <v>970</v>
      </c>
      <c r="N33" s="41" t="s">
        <v>128</v>
      </c>
    </row>
    <row r="34" spans="1:14" customFormat="1" ht="153" x14ac:dyDescent="0.25">
      <c r="A34" s="41" t="s">
        <v>164</v>
      </c>
      <c r="B34" s="41" t="s">
        <v>129</v>
      </c>
      <c r="C34" s="41" t="s">
        <v>130</v>
      </c>
      <c r="D34" s="41" t="s">
        <v>108</v>
      </c>
      <c r="E34" s="50" t="s">
        <v>105</v>
      </c>
      <c r="F34" s="51">
        <v>17381.7</v>
      </c>
      <c r="G34" s="51">
        <f>H34+I34+J34+K34+L34</f>
        <v>73270.8</v>
      </c>
      <c r="H34" s="51">
        <f>14960-526.2</f>
        <v>14433.8</v>
      </c>
      <c r="I34" s="77">
        <v>10000</v>
      </c>
      <c r="J34" s="77">
        <v>10000</v>
      </c>
      <c r="K34" s="51">
        <v>18220</v>
      </c>
      <c r="L34" s="51">
        <v>20617</v>
      </c>
      <c r="M34" s="45" t="s">
        <v>970</v>
      </c>
      <c r="N34" s="41" t="s">
        <v>130</v>
      </c>
    </row>
    <row r="35" spans="1:14" customFormat="1" ht="156.75" customHeight="1" x14ac:dyDescent="0.25">
      <c r="A35" s="41" t="s">
        <v>165</v>
      </c>
      <c r="B35" s="41" t="s">
        <v>137</v>
      </c>
      <c r="C35" s="41" t="s">
        <v>139</v>
      </c>
      <c r="D35" s="41" t="s">
        <v>108</v>
      </c>
      <c r="E35" s="50" t="s">
        <v>105</v>
      </c>
      <c r="F35" s="51">
        <v>1495.9</v>
      </c>
      <c r="G35" s="54">
        <f>SUM(H35:L35)</f>
        <v>2991.9</v>
      </c>
      <c r="H35" s="51">
        <v>1496.4</v>
      </c>
      <c r="I35" s="77">
        <v>1495.5</v>
      </c>
      <c r="J35" s="77">
        <v>0</v>
      </c>
      <c r="K35" s="51">
        <v>0</v>
      </c>
      <c r="L35" s="51">
        <v>0</v>
      </c>
      <c r="M35" s="45" t="s">
        <v>970</v>
      </c>
      <c r="N35" s="41" t="s">
        <v>139</v>
      </c>
    </row>
    <row r="36" spans="1:14" customFormat="1" ht="71.25" customHeight="1" x14ac:dyDescent="0.25">
      <c r="A36" s="41" t="s">
        <v>166</v>
      </c>
      <c r="B36" s="41" t="s">
        <v>137</v>
      </c>
      <c r="C36" s="41" t="s">
        <v>139</v>
      </c>
      <c r="D36" s="41" t="s">
        <v>120</v>
      </c>
      <c r="E36" s="50" t="s">
        <v>105</v>
      </c>
      <c r="F36" s="51">
        <v>8379</v>
      </c>
      <c r="G36" s="54">
        <f>SUM(H36:L36)</f>
        <v>6691.2</v>
      </c>
      <c r="H36" s="51">
        <v>3345.6</v>
      </c>
      <c r="I36" s="77">
        <v>3345.6</v>
      </c>
      <c r="J36" s="77">
        <v>0</v>
      </c>
      <c r="K36" s="51">
        <v>0</v>
      </c>
      <c r="L36" s="51">
        <v>0</v>
      </c>
      <c r="M36" s="45" t="s">
        <v>970</v>
      </c>
      <c r="N36" s="41" t="s">
        <v>139</v>
      </c>
    </row>
    <row r="37" spans="1:14" customFormat="1" ht="153" x14ac:dyDescent="0.25">
      <c r="A37" s="133" t="s">
        <v>426</v>
      </c>
      <c r="B37" s="131" t="s">
        <v>1221</v>
      </c>
      <c r="C37" s="131" t="s">
        <v>1222</v>
      </c>
      <c r="D37" s="131" t="s">
        <v>104</v>
      </c>
      <c r="E37" s="130" t="s">
        <v>105</v>
      </c>
      <c r="F37" s="132">
        <v>0</v>
      </c>
      <c r="G37" s="54">
        <f>SUM(H37:L37)</f>
        <v>29899.1</v>
      </c>
      <c r="H37" s="132">
        <v>29899.1</v>
      </c>
      <c r="I37" s="132">
        <v>0</v>
      </c>
      <c r="J37" s="132">
        <v>0</v>
      </c>
      <c r="K37" s="132">
        <v>0</v>
      </c>
      <c r="L37" s="132">
        <v>0</v>
      </c>
      <c r="M37" s="45" t="s">
        <v>970</v>
      </c>
      <c r="N37" s="131" t="s">
        <v>1222</v>
      </c>
    </row>
    <row r="38" spans="1:14" customFormat="1" ht="102" x14ac:dyDescent="0.25">
      <c r="A38" s="133">
        <v>22</v>
      </c>
      <c r="B38" s="131" t="s">
        <v>1214</v>
      </c>
      <c r="C38" s="131" t="s">
        <v>1223</v>
      </c>
      <c r="D38" s="131" t="s">
        <v>104</v>
      </c>
      <c r="E38" s="130" t="s">
        <v>105</v>
      </c>
      <c r="F38" s="132">
        <v>0</v>
      </c>
      <c r="G38" s="54">
        <f>SUM(H38:L38)</f>
        <v>6500</v>
      </c>
      <c r="H38" s="132">
        <v>6500</v>
      </c>
      <c r="I38" s="132">
        <v>0</v>
      </c>
      <c r="J38" s="132">
        <v>0</v>
      </c>
      <c r="K38" s="132">
        <v>0</v>
      </c>
      <c r="L38" s="132">
        <v>0</v>
      </c>
      <c r="M38" s="45" t="s">
        <v>970</v>
      </c>
      <c r="N38" s="131" t="s">
        <v>1223</v>
      </c>
    </row>
    <row r="39" spans="1:14" x14ac:dyDescent="0.25">
      <c r="A39" s="192" t="s">
        <v>18</v>
      </c>
      <c r="B39" s="192"/>
      <c r="C39" s="192"/>
      <c r="D39" s="192"/>
      <c r="E39" s="192"/>
      <c r="F39" s="6">
        <f>F9+F10+F12+F13+F15+F16+F17+F18+F19+F21+F23+F24+F26+F28+F30+F32+F33+F34+F35+F36</f>
        <v>159917.19</v>
      </c>
      <c r="G39" s="6">
        <f>G9+G10+G12+G13+G15+G16+G17+G18+G19+G21+G23+G24+G26+G28+G30+G32+G33+G34+G35+G36</f>
        <v>423709.3</v>
      </c>
      <c r="H39" s="6">
        <f>H9+H10+H12+H13+H15+H16+H17+H18+H19+H21+H23+H24+H26+H28+H30+H32+H33+H34+H35+H36+H37+H38</f>
        <v>135256.90000000002</v>
      </c>
      <c r="I39" s="6">
        <f>I9+I10+I12+I13+I15+I16+I17+I18+I19+I21+I23+I24+I26+I28+I30+I32+I33+I34+I35+I36+I37+I38</f>
        <v>27861.599999999999</v>
      </c>
      <c r="J39" s="6">
        <f t="shared" ref="J39:L39" si="2">J9+J10+J12+J13+J15+J16+J17+J18+J19+J21+J23+J24+J26+J28+J30+J32+J33+J34+J35+J36+J37+J38</f>
        <v>25647.9</v>
      </c>
      <c r="K39" s="6">
        <f t="shared" si="2"/>
        <v>132362</v>
      </c>
      <c r="L39" s="6">
        <f t="shared" si="2"/>
        <v>138980</v>
      </c>
      <c r="M39" s="64" t="s">
        <v>34</v>
      </c>
      <c r="N39" s="48" t="s">
        <v>34</v>
      </c>
    </row>
    <row r="40" spans="1:14" x14ac:dyDescent="0.25">
      <c r="A40" s="192" t="s">
        <v>981</v>
      </c>
      <c r="B40" s="192"/>
      <c r="C40" s="192"/>
      <c r="D40" s="192"/>
      <c r="E40" s="192"/>
      <c r="F40" s="6">
        <f>F39-F36</f>
        <v>151538.19</v>
      </c>
      <c r="G40" s="6">
        <f>G39-G36</f>
        <v>417018.1</v>
      </c>
      <c r="H40" s="6">
        <f t="shared" ref="H40:L40" si="3">H39-H36</f>
        <v>131911.30000000002</v>
      </c>
      <c r="I40" s="6">
        <f t="shared" si="3"/>
        <v>24516</v>
      </c>
      <c r="J40" s="6">
        <f t="shared" si="3"/>
        <v>25647.9</v>
      </c>
      <c r="K40" s="6">
        <f t="shared" si="3"/>
        <v>132362</v>
      </c>
      <c r="L40" s="6">
        <f t="shared" si="3"/>
        <v>138980</v>
      </c>
      <c r="M40" s="64" t="s">
        <v>34</v>
      </c>
      <c r="N40" s="63" t="s">
        <v>34</v>
      </c>
    </row>
    <row r="41" spans="1:14" x14ac:dyDescent="0.25">
      <c r="A41" s="192" t="s">
        <v>984</v>
      </c>
      <c r="B41" s="192"/>
      <c r="C41" s="192"/>
      <c r="D41" s="192"/>
      <c r="E41" s="192"/>
      <c r="F41" s="6">
        <f>F36</f>
        <v>8379</v>
      </c>
      <c r="G41" s="6">
        <f t="shared" ref="G41:L41" si="4">G36</f>
        <v>6691.2</v>
      </c>
      <c r="H41" s="6">
        <f t="shared" si="4"/>
        <v>3345.6</v>
      </c>
      <c r="I41" s="6">
        <f t="shared" si="4"/>
        <v>3345.6</v>
      </c>
      <c r="J41" s="6">
        <f t="shared" si="4"/>
        <v>0</v>
      </c>
      <c r="K41" s="6">
        <f t="shared" si="4"/>
        <v>0</v>
      </c>
      <c r="L41" s="6">
        <f t="shared" si="4"/>
        <v>0</v>
      </c>
      <c r="M41" s="64" t="s">
        <v>34</v>
      </c>
      <c r="N41" s="63" t="s">
        <v>34</v>
      </c>
    </row>
    <row r="42" spans="1:14" x14ac:dyDescent="0.25">
      <c r="A42" s="78"/>
      <c r="B42" s="78"/>
      <c r="C42" s="78"/>
      <c r="D42" s="78"/>
      <c r="E42" s="78"/>
      <c r="F42" s="35"/>
      <c r="G42" s="35"/>
      <c r="H42" s="35"/>
      <c r="I42" s="35"/>
      <c r="J42" s="35"/>
      <c r="K42" s="35"/>
      <c r="L42" s="35"/>
      <c r="M42" s="76"/>
      <c r="N42" s="33"/>
    </row>
    <row r="43" spans="1:14" x14ac:dyDescent="0.25">
      <c r="A43" s="78"/>
      <c r="B43" s="78"/>
      <c r="C43" s="78"/>
      <c r="D43" s="78"/>
      <c r="E43" s="78"/>
      <c r="F43" s="35"/>
      <c r="G43" s="35"/>
      <c r="H43" s="35"/>
      <c r="I43" s="35"/>
      <c r="J43" s="35"/>
      <c r="K43" s="35"/>
      <c r="L43" s="35"/>
      <c r="M43" s="76"/>
      <c r="N43" s="33"/>
    </row>
    <row r="44" spans="1:14" x14ac:dyDescent="0.25">
      <c r="A44" s="78"/>
      <c r="B44" s="78"/>
      <c r="C44" s="78"/>
      <c r="D44" s="78"/>
      <c r="E44" s="78"/>
      <c r="F44" s="35"/>
      <c r="G44" s="35"/>
      <c r="H44" s="35"/>
      <c r="I44" s="35"/>
      <c r="J44" s="35"/>
      <c r="K44" s="35"/>
      <c r="L44" s="35"/>
      <c r="M44" s="76"/>
      <c r="N44" s="33"/>
    </row>
    <row r="45" spans="1:14" x14ac:dyDescent="0.25">
      <c r="A45" s="78"/>
      <c r="B45" s="78"/>
      <c r="C45" s="78"/>
      <c r="D45" s="78"/>
      <c r="E45" s="78"/>
      <c r="F45" s="35"/>
      <c r="G45" s="35"/>
      <c r="H45" s="35"/>
      <c r="I45" s="35"/>
      <c r="J45" s="35"/>
      <c r="K45" s="35"/>
      <c r="L45" s="35"/>
      <c r="M45" s="76"/>
      <c r="N45" s="33"/>
    </row>
    <row r="46" spans="1:14" x14ac:dyDescent="0.25">
      <c r="A46" s="78"/>
      <c r="B46" s="78"/>
      <c r="C46" s="78"/>
      <c r="D46" s="78"/>
      <c r="E46" s="78"/>
      <c r="F46" s="35"/>
      <c r="G46" s="35"/>
      <c r="H46" s="35"/>
      <c r="I46" s="35"/>
      <c r="J46" s="35"/>
      <c r="K46" s="35"/>
      <c r="L46" s="35"/>
      <c r="M46" s="76"/>
      <c r="N46" s="33"/>
    </row>
    <row r="47" spans="1:14" x14ac:dyDescent="0.25">
      <c r="A47" s="78"/>
      <c r="B47" s="78"/>
      <c r="C47" s="78"/>
      <c r="D47" s="78"/>
      <c r="E47" s="78"/>
      <c r="F47" s="35"/>
      <c r="G47" s="35"/>
      <c r="H47" s="35"/>
      <c r="I47" s="35"/>
      <c r="J47" s="35"/>
      <c r="K47" s="35"/>
      <c r="L47" s="35"/>
      <c r="M47" s="76"/>
      <c r="N47" s="33"/>
    </row>
    <row r="48" spans="1:14" x14ac:dyDescent="0.25">
      <c r="A48" s="78"/>
      <c r="B48" s="78"/>
      <c r="C48" s="78"/>
      <c r="D48" s="78"/>
      <c r="E48" s="78"/>
      <c r="F48" s="35"/>
      <c r="G48" s="35"/>
      <c r="H48" s="35"/>
      <c r="I48" s="35"/>
      <c r="J48" s="35"/>
      <c r="K48" s="35"/>
      <c r="L48" s="35"/>
      <c r="M48" s="76"/>
      <c r="N48" s="33"/>
    </row>
    <row r="49" spans="1:14" x14ac:dyDescent="0.25">
      <c r="A49" s="78"/>
      <c r="B49" s="78"/>
      <c r="C49" s="78"/>
      <c r="D49" s="78"/>
      <c r="E49" s="78"/>
      <c r="F49" s="35"/>
      <c r="G49" s="35"/>
      <c r="H49" s="35"/>
      <c r="I49" s="35"/>
      <c r="J49" s="35"/>
      <c r="K49" s="35"/>
      <c r="L49" s="35"/>
      <c r="M49" s="76"/>
      <c r="N49" s="33"/>
    </row>
    <row r="50" spans="1:14" x14ac:dyDescent="0.25">
      <c r="A50" s="78"/>
      <c r="B50" s="78"/>
      <c r="C50" s="78"/>
      <c r="D50" s="78"/>
      <c r="E50" s="78"/>
      <c r="F50" s="35"/>
      <c r="G50" s="35"/>
      <c r="H50" s="35"/>
      <c r="I50" s="35"/>
      <c r="J50" s="35"/>
      <c r="K50" s="35"/>
      <c r="L50" s="35"/>
      <c r="M50" s="76"/>
      <c r="N50" s="33"/>
    </row>
    <row r="51" spans="1:14" x14ac:dyDescent="0.25">
      <c r="A51" s="78"/>
      <c r="B51" s="78"/>
      <c r="C51" s="78"/>
      <c r="D51" s="78"/>
      <c r="E51" s="78"/>
      <c r="F51" s="35"/>
      <c r="G51" s="35"/>
      <c r="H51" s="35"/>
      <c r="I51" s="35"/>
      <c r="J51" s="35"/>
      <c r="K51" s="35"/>
      <c r="L51" s="35"/>
      <c r="M51" s="76"/>
      <c r="N51" s="33"/>
    </row>
    <row r="52" spans="1:14" x14ac:dyDescent="0.25">
      <c r="A52" s="78"/>
      <c r="B52" s="78"/>
      <c r="C52" s="78"/>
      <c r="D52" s="78"/>
      <c r="E52" s="78"/>
      <c r="F52" s="35"/>
      <c r="G52" s="35"/>
      <c r="H52" s="35"/>
      <c r="I52" s="35"/>
      <c r="J52" s="35"/>
      <c r="K52" s="35"/>
      <c r="L52" s="35"/>
      <c r="M52" s="76"/>
      <c r="N52" s="33"/>
    </row>
    <row r="53" spans="1:14" x14ac:dyDescent="0.25">
      <c r="A53" s="78"/>
      <c r="B53" s="78"/>
      <c r="C53" s="78"/>
      <c r="D53" s="78"/>
      <c r="E53" s="78"/>
      <c r="F53" s="35"/>
      <c r="G53" s="35"/>
      <c r="H53" s="35"/>
      <c r="I53" s="35"/>
      <c r="J53" s="35"/>
      <c r="K53" s="35"/>
      <c r="L53" s="35"/>
      <c r="M53" s="76"/>
      <c r="N53" s="33"/>
    </row>
    <row r="54" spans="1:14" x14ac:dyDescent="0.25">
      <c r="A54" s="78"/>
      <c r="B54" s="78"/>
      <c r="C54" s="78"/>
      <c r="D54" s="78"/>
      <c r="E54" s="78"/>
      <c r="F54" s="35"/>
      <c r="G54" s="35"/>
      <c r="H54" s="35"/>
      <c r="I54" s="35"/>
      <c r="J54" s="35"/>
      <c r="K54" s="35"/>
      <c r="L54" s="35"/>
      <c r="M54" s="76"/>
      <c r="N54" s="33"/>
    </row>
    <row r="55" spans="1:14" x14ac:dyDescent="0.25">
      <c r="A55" s="78"/>
      <c r="B55" s="78"/>
      <c r="C55" s="78"/>
      <c r="D55" s="78"/>
      <c r="E55" s="78"/>
      <c r="F55" s="35"/>
      <c r="G55" s="35"/>
      <c r="H55" s="35"/>
      <c r="I55" s="35"/>
      <c r="J55" s="35"/>
      <c r="K55" s="35"/>
      <c r="L55" s="35"/>
      <c r="M55" s="76"/>
      <c r="N55" s="33"/>
    </row>
    <row r="56" spans="1:14" x14ac:dyDescent="0.25">
      <c r="A56" s="78"/>
      <c r="B56" s="78"/>
      <c r="C56" s="78"/>
      <c r="D56" s="78"/>
      <c r="E56" s="78"/>
      <c r="F56" s="35"/>
      <c r="G56" s="35"/>
      <c r="H56" s="35"/>
      <c r="I56" s="35"/>
      <c r="J56" s="35"/>
      <c r="K56" s="35"/>
      <c r="L56" s="35"/>
      <c r="M56" s="76"/>
      <c r="N56" s="33"/>
    </row>
    <row r="57" spans="1:14" x14ac:dyDescent="0.25">
      <c r="A57" s="78"/>
      <c r="B57" s="78"/>
      <c r="C57" s="78"/>
      <c r="D57" s="78"/>
      <c r="E57" s="78"/>
      <c r="F57" s="35"/>
      <c r="G57" s="35"/>
      <c r="H57" s="35"/>
      <c r="I57" s="35"/>
      <c r="J57" s="35"/>
      <c r="K57" s="35"/>
      <c r="L57" s="35"/>
      <c r="M57" s="76"/>
      <c r="N57" s="33"/>
    </row>
    <row r="58" spans="1:14" x14ac:dyDescent="0.25">
      <c r="A58" s="78"/>
      <c r="B58" s="78"/>
      <c r="C58" s="78"/>
      <c r="D58" s="78"/>
      <c r="E58" s="78"/>
      <c r="F58" s="35"/>
      <c r="G58" s="35"/>
      <c r="H58" s="35"/>
      <c r="I58" s="35"/>
      <c r="J58" s="35"/>
      <c r="K58" s="35"/>
      <c r="L58" s="35"/>
      <c r="M58" s="76"/>
      <c r="N58" s="33"/>
    </row>
    <row r="59" spans="1:14" x14ac:dyDescent="0.25">
      <c r="A59" s="78"/>
      <c r="B59" s="78"/>
      <c r="C59" s="78"/>
      <c r="D59" s="78"/>
      <c r="E59" s="78"/>
      <c r="F59" s="35"/>
      <c r="G59" s="35"/>
      <c r="H59" s="35"/>
      <c r="I59" s="35"/>
      <c r="J59" s="35"/>
      <c r="K59" s="35"/>
      <c r="L59" s="35"/>
      <c r="M59" s="76"/>
      <c r="N59" s="33"/>
    </row>
    <row r="60" spans="1:14" x14ac:dyDescent="0.25">
      <c r="A60" s="78"/>
      <c r="B60" s="78"/>
      <c r="C60" s="78"/>
      <c r="D60" s="78"/>
      <c r="E60" s="78"/>
      <c r="F60" s="35"/>
      <c r="G60" s="35"/>
      <c r="H60" s="35"/>
      <c r="I60" s="35"/>
      <c r="J60" s="35"/>
      <c r="K60" s="35"/>
      <c r="L60" s="35"/>
      <c r="M60" s="112"/>
      <c r="N60" s="33"/>
    </row>
    <row r="61" spans="1:14" x14ac:dyDescent="0.25">
      <c r="A61" s="78"/>
      <c r="B61" s="78"/>
      <c r="C61" s="78"/>
      <c r="D61" s="78"/>
      <c r="E61" s="78"/>
      <c r="F61" s="35"/>
      <c r="G61" s="35"/>
      <c r="H61" s="35"/>
      <c r="I61" s="35"/>
      <c r="J61" s="35"/>
      <c r="K61" s="35"/>
      <c r="L61" s="35"/>
      <c r="M61" s="112"/>
      <c r="N61" s="33"/>
    </row>
    <row r="62" spans="1:14" x14ac:dyDescent="0.25">
      <c r="A62" s="78"/>
      <c r="B62" s="78"/>
      <c r="C62" s="78"/>
      <c r="D62" s="78"/>
      <c r="E62" s="78"/>
      <c r="F62" s="35"/>
      <c r="G62" s="35"/>
      <c r="H62" s="35"/>
      <c r="I62" s="35"/>
      <c r="J62" s="35"/>
      <c r="K62" s="35"/>
      <c r="L62" s="35"/>
      <c r="M62" s="76"/>
      <c r="N62" s="33"/>
    </row>
    <row r="63" spans="1:14" x14ac:dyDescent="0.25">
      <c r="A63" s="78"/>
      <c r="B63" s="78"/>
      <c r="C63" s="78"/>
      <c r="D63" s="78"/>
      <c r="E63" s="78"/>
      <c r="F63" s="35"/>
      <c r="G63" s="35"/>
      <c r="H63" s="35"/>
      <c r="I63" s="35"/>
      <c r="J63" s="35"/>
      <c r="K63" s="35"/>
      <c r="L63" s="35"/>
      <c r="M63" s="76"/>
      <c r="N63" s="33"/>
    </row>
    <row r="64" spans="1:14" x14ac:dyDescent="0.25">
      <c r="A64" s="78"/>
      <c r="B64" s="78"/>
      <c r="C64" s="78"/>
      <c r="D64" s="78"/>
      <c r="E64" s="78"/>
      <c r="F64" s="35"/>
      <c r="G64" s="35"/>
      <c r="H64" s="35"/>
      <c r="I64" s="35"/>
      <c r="J64" s="35"/>
      <c r="K64" s="35"/>
      <c r="L64" s="35"/>
      <c r="M64" s="76"/>
      <c r="N64" s="33"/>
    </row>
    <row r="65" spans="1:14" x14ac:dyDescent="0.25">
      <c r="A65" s="78"/>
      <c r="B65" s="78"/>
      <c r="C65" s="78"/>
      <c r="D65" s="78"/>
      <c r="E65" s="78"/>
      <c r="F65" s="35"/>
      <c r="G65" s="35"/>
      <c r="H65" s="35"/>
      <c r="I65" s="35"/>
      <c r="J65" s="35"/>
      <c r="K65" s="35"/>
      <c r="L65" s="136" t="s">
        <v>1212</v>
      </c>
      <c r="M65" s="136"/>
      <c r="N65" s="136"/>
    </row>
    <row r="66" spans="1:14" x14ac:dyDescent="0.25">
      <c r="A66" s="78"/>
      <c r="B66" s="78"/>
      <c r="C66" s="78"/>
      <c r="D66" s="78"/>
      <c r="E66" s="78"/>
      <c r="F66" s="35"/>
      <c r="G66" s="35"/>
      <c r="H66" s="35"/>
      <c r="I66" s="35"/>
      <c r="J66" s="35"/>
      <c r="K66" s="35"/>
      <c r="L66" s="35"/>
      <c r="M66" s="76"/>
      <c r="N66" s="33"/>
    </row>
    <row r="67" spans="1:14" x14ac:dyDescent="0.25">
      <c r="A67" s="184" t="s">
        <v>980</v>
      </c>
      <c r="B67" s="184"/>
      <c r="C67" s="184"/>
      <c r="D67" s="184"/>
      <c r="E67" s="184"/>
      <c r="F67" s="184"/>
      <c r="G67" s="184"/>
      <c r="H67" s="184"/>
      <c r="I67" s="184"/>
      <c r="J67" s="184"/>
      <c r="K67" s="184"/>
      <c r="L67" s="184"/>
      <c r="M67" s="184"/>
      <c r="N67" s="184"/>
    </row>
    <row r="68" spans="1:14" x14ac:dyDescent="0.25">
      <c r="A68" s="184"/>
      <c r="B68" s="184"/>
      <c r="C68" s="184"/>
      <c r="D68" s="184"/>
      <c r="E68" s="184"/>
      <c r="F68" s="184"/>
      <c r="G68" s="184"/>
      <c r="H68" s="184"/>
      <c r="I68" s="184"/>
      <c r="J68" s="184"/>
      <c r="K68" s="184"/>
      <c r="L68" s="184"/>
      <c r="M68" s="184"/>
      <c r="N68" s="184"/>
    </row>
    <row r="69" spans="1:14" x14ac:dyDescent="0.25">
      <c r="A69" s="184"/>
      <c r="B69" s="184"/>
      <c r="C69" s="184"/>
      <c r="D69" s="184"/>
      <c r="E69" s="184"/>
      <c r="F69" s="184"/>
      <c r="G69" s="184"/>
      <c r="H69" s="184"/>
      <c r="I69" s="184"/>
      <c r="J69" s="184"/>
      <c r="K69" s="184"/>
      <c r="L69" s="184"/>
      <c r="M69" s="184"/>
      <c r="N69" s="184"/>
    </row>
    <row r="71" spans="1:14" ht="35.25" customHeight="1" x14ac:dyDescent="0.25">
      <c r="A71" s="198" t="s">
        <v>23</v>
      </c>
      <c r="B71" s="197" t="s">
        <v>49</v>
      </c>
      <c r="C71" s="197" t="s">
        <v>57</v>
      </c>
      <c r="D71" s="197" t="s">
        <v>50</v>
      </c>
      <c r="E71" s="197" t="s">
        <v>51</v>
      </c>
      <c r="F71" s="197" t="s">
        <v>52</v>
      </c>
      <c r="G71" s="197" t="s">
        <v>53</v>
      </c>
      <c r="H71" s="198" t="s">
        <v>54</v>
      </c>
      <c r="I71" s="198"/>
      <c r="J71" s="198"/>
      <c r="K71" s="198"/>
      <c r="L71" s="198"/>
      <c r="M71" s="197" t="s">
        <v>55</v>
      </c>
      <c r="N71" s="197" t="s">
        <v>56</v>
      </c>
    </row>
    <row r="72" spans="1:14" ht="55.5" customHeight="1" x14ac:dyDescent="0.25">
      <c r="A72" s="198"/>
      <c r="B72" s="197"/>
      <c r="C72" s="197"/>
      <c r="D72" s="197"/>
      <c r="E72" s="197"/>
      <c r="F72" s="197"/>
      <c r="G72" s="197"/>
      <c r="H72" s="16" t="s">
        <v>13</v>
      </c>
      <c r="I72" s="16" t="s">
        <v>14</v>
      </c>
      <c r="J72" s="16" t="s">
        <v>15</v>
      </c>
      <c r="K72" s="16" t="s">
        <v>16</v>
      </c>
      <c r="L72" s="16" t="s">
        <v>17</v>
      </c>
      <c r="M72" s="197"/>
      <c r="N72" s="197"/>
    </row>
    <row r="73" spans="1:14" x14ac:dyDescent="0.25">
      <c r="A73" s="16">
        <v>1</v>
      </c>
      <c r="B73" s="16">
        <v>2</v>
      </c>
      <c r="C73" s="16">
        <v>3</v>
      </c>
      <c r="D73" s="16">
        <v>4</v>
      </c>
      <c r="E73" s="16">
        <v>5</v>
      </c>
      <c r="F73" s="16">
        <v>6</v>
      </c>
      <c r="G73" s="16">
        <v>7</v>
      </c>
      <c r="H73" s="17">
        <v>8</v>
      </c>
      <c r="I73" s="17">
        <v>9</v>
      </c>
      <c r="J73" s="17">
        <v>10</v>
      </c>
      <c r="K73" s="17">
        <v>11</v>
      </c>
      <c r="L73" s="17">
        <v>12</v>
      </c>
      <c r="M73" s="16">
        <v>13</v>
      </c>
      <c r="N73" s="16">
        <v>14</v>
      </c>
    </row>
    <row r="74" spans="1:14" ht="183.75" customHeight="1" x14ac:dyDescent="0.25">
      <c r="A74" s="18">
        <v>1</v>
      </c>
      <c r="B74" s="19" t="s">
        <v>1062</v>
      </c>
      <c r="C74" s="19" t="s">
        <v>58</v>
      </c>
      <c r="D74" s="19" t="s">
        <v>25</v>
      </c>
      <c r="E74" s="20" t="s">
        <v>59</v>
      </c>
      <c r="F74" s="21">
        <v>15725.2</v>
      </c>
      <c r="G74" s="21">
        <v>139375.9</v>
      </c>
      <c r="H74" s="21">
        <v>24523.200000000001</v>
      </c>
      <c r="I74" s="21">
        <v>26095.200000000001</v>
      </c>
      <c r="J74" s="21">
        <v>27767.9</v>
      </c>
      <c r="K74" s="21">
        <v>29547.8</v>
      </c>
      <c r="L74" s="21">
        <v>31441.8</v>
      </c>
      <c r="M74" s="87" t="s">
        <v>1026</v>
      </c>
      <c r="N74" s="19" t="s">
        <v>60</v>
      </c>
    </row>
    <row r="75" spans="1:14" ht="38.25" customHeight="1" x14ac:dyDescent="0.25">
      <c r="A75" s="202">
        <v>2</v>
      </c>
      <c r="B75" s="199" t="s">
        <v>45</v>
      </c>
      <c r="C75" s="199" t="s">
        <v>61</v>
      </c>
      <c r="D75" s="82" t="s">
        <v>1024</v>
      </c>
      <c r="E75" s="205" t="s">
        <v>59</v>
      </c>
      <c r="F75" s="21">
        <v>0</v>
      </c>
      <c r="G75" s="21">
        <f>SUM(H75:L75)</f>
        <v>3116.8</v>
      </c>
      <c r="H75" s="21">
        <f>'Обоснование Финансовых ресурсов'!D41</f>
        <v>3116.8</v>
      </c>
      <c r="I75" s="21" t="s">
        <v>1016</v>
      </c>
      <c r="J75" s="21" t="s">
        <v>1016</v>
      </c>
      <c r="K75" s="21" t="s">
        <v>1016</v>
      </c>
      <c r="L75" s="21" t="s">
        <v>1016</v>
      </c>
      <c r="M75" s="199" t="s">
        <v>1026</v>
      </c>
      <c r="N75" s="199" t="s">
        <v>62</v>
      </c>
    </row>
    <row r="76" spans="1:14" ht="47.25" x14ac:dyDescent="0.25">
      <c r="A76" s="203"/>
      <c r="B76" s="200"/>
      <c r="C76" s="200"/>
      <c r="D76" s="83" t="s">
        <v>120</v>
      </c>
      <c r="E76" s="206"/>
      <c r="F76" s="21">
        <v>0</v>
      </c>
      <c r="G76" s="21">
        <f t="shared" ref="G76:G79" si="5">SUM(H76:L76)</f>
        <v>3636.3</v>
      </c>
      <c r="H76" s="21">
        <f>'Обоснование Финансовых ресурсов'!D42</f>
        <v>3636.3</v>
      </c>
      <c r="I76" s="21" t="s">
        <v>1016</v>
      </c>
      <c r="J76" s="21" t="s">
        <v>1016</v>
      </c>
      <c r="K76" s="21" t="s">
        <v>1016</v>
      </c>
      <c r="L76" s="21" t="s">
        <v>1016</v>
      </c>
      <c r="M76" s="200"/>
      <c r="N76" s="200"/>
    </row>
    <row r="77" spans="1:14" ht="47.25" x14ac:dyDescent="0.25">
      <c r="A77" s="203"/>
      <c r="B77" s="200"/>
      <c r="C77" s="200"/>
      <c r="D77" s="83" t="s">
        <v>25</v>
      </c>
      <c r="E77" s="206"/>
      <c r="F77" s="21">
        <v>0</v>
      </c>
      <c r="G77" s="21">
        <f t="shared" si="5"/>
        <v>3636.3</v>
      </c>
      <c r="H77" s="21">
        <f>'Обоснование Финансовых ресурсов'!D43</f>
        <v>3636.3</v>
      </c>
      <c r="I77" s="21" t="s">
        <v>1016</v>
      </c>
      <c r="J77" s="21" t="s">
        <v>1016</v>
      </c>
      <c r="K77" s="21" t="s">
        <v>1016</v>
      </c>
      <c r="L77" s="21" t="s">
        <v>1016</v>
      </c>
      <c r="M77" s="200"/>
      <c r="N77" s="200"/>
    </row>
    <row r="78" spans="1:14" ht="42" customHeight="1" x14ac:dyDescent="0.25">
      <c r="A78" s="203"/>
      <c r="B78" s="200"/>
      <c r="C78" s="200"/>
      <c r="D78" s="83" t="s">
        <v>1025</v>
      </c>
      <c r="E78" s="206"/>
      <c r="F78" s="21">
        <v>11409.2</v>
      </c>
      <c r="G78" s="21">
        <f t="shared" si="5"/>
        <v>192658.8</v>
      </c>
      <c r="H78" s="21">
        <f>'Обоснование Финансовых ресурсов'!D44</f>
        <v>192658.8</v>
      </c>
      <c r="I78" s="21" t="s">
        <v>1016</v>
      </c>
      <c r="J78" s="21" t="s">
        <v>1016</v>
      </c>
      <c r="K78" s="21" t="s">
        <v>1016</v>
      </c>
      <c r="L78" s="21" t="s">
        <v>1016</v>
      </c>
      <c r="M78" s="200"/>
      <c r="N78" s="200"/>
    </row>
    <row r="79" spans="1:14" ht="30" customHeight="1" x14ac:dyDescent="0.25">
      <c r="A79" s="204"/>
      <c r="B79" s="201"/>
      <c r="C79" s="201"/>
      <c r="D79" s="83" t="s">
        <v>18</v>
      </c>
      <c r="E79" s="207"/>
      <c r="F79" s="21">
        <v>11409.2</v>
      </c>
      <c r="G79" s="21">
        <f t="shared" si="5"/>
        <v>203048.19999999998</v>
      </c>
      <c r="H79" s="21">
        <f>SUM(H75:H78)</f>
        <v>203048.19999999998</v>
      </c>
      <c r="I79" s="21" t="s">
        <v>1016</v>
      </c>
      <c r="J79" s="21" t="s">
        <v>1016</v>
      </c>
      <c r="K79" s="21" t="s">
        <v>1016</v>
      </c>
      <c r="L79" s="21" t="s">
        <v>1016</v>
      </c>
      <c r="M79" s="201"/>
      <c r="N79" s="201"/>
    </row>
    <row r="80" spans="1:14" ht="179.25" x14ac:dyDescent="0.25">
      <c r="A80" s="16">
        <v>3</v>
      </c>
      <c r="B80" s="19" t="s">
        <v>63</v>
      </c>
      <c r="C80" s="19" t="s">
        <v>64</v>
      </c>
      <c r="D80" s="19" t="s">
        <v>25</v>
      </c>
      <c r="E80" s="69">
        <v>43830</v>
      </c>
      <c r="F80" s="21">
        <v>638</v>
      </c>
      <c r="G80" s="21">
        <f>SUM(H80:L80)</f>
        <v>19546.5</v>
      </c>
      <c r="H80" s="21">
        <v>1500</v>
      </c>
      <c r="I80" s="21">
        <v>0</v>
      </c>
      <c r="J80" s="21">
        <v>0</v>
      </c>
      <c r="K80" s="21">
        <v>8377.1</v>
      </c>
      <c r="L80" s="21">
        <v>9669.4</v>
      </c>
      <c r="M80" s="87" t="s">
        <v>1026</v>
      </c>
      <c r="N80" s="19" t="s">
        <v>65</v>
      </c>
    </row>
    <row r="81" spans="1:14" ht="115.5" x14ac:dyDescent="0.25">
      <c r="A81" s="16">
        <v>4</v>
      </c>
      <c r="B81" s="19" t="s">
        <v>1226</v>
      </c>
      <c r="C81" s="19" t="s">
        <v>1226</v>
      </c>
      <c r="D81" s="19" t="s">
        <v>25</v>
      </c>
      <c r="E81" s="69">
        <v>42369</v>
      </c>
      <c r="F81" s="21">
        <v>0</v>
      </c>
      <c r="G81" s="21">
        <f>SUM(H81:L81)</f>
        <v>446.5</v>
      </c>
      <c r="H81" s="21">
        <v>446.5</v>
      </c>
      <c r="I81" s="21">
        <v>0</v>
      </c>
      <c r="J81" s="21">
        <v>0</v>
      </c>
      <c r="K81" s="21">
        <v>0</v>
      </c>
      <c r="L81" s="21">
        <v>0</v>
      </c>
      <c r="M81" s="87" t="s">
        <v>1026</v>
      </c>
      <c r="N81" s="19" t="s">
        <v>1227</v>
      </c>
    </row>
    <row r="82" spans="1:14" x14ac:dyDescent="0.25">
      <c r="A82" s="194" t="s">
        <v>18</v>
      </c>
      <c r="B82" s="194"/>
      <c r="C82" s="194"/>
      <c r="D82" s="194"/>
      <c r="E82" s="194"/>
      <c r="F82" s="70">
        <f>SUM(F74,F79,F80)</f>
        <v>27772.400000000001</v>
      </c>
      <c r="G82" s="70">
        <f>SUM(G74,G79,G80,G81)</f>
        <v>362417.1</v>
      </c>
      <c r="H82" s="70">
        <f>SUM(H74,H79,H80,H81)</f>
        <v>229517.9</v>
      </c>
      <c r="I82" s="70">
        <f t="shared" ref="I82:L82" si="6">SUM(I74,I79,I80)</f>
        <v>26095.200000000001</v>
      </c>
      <c r="J82" s="70">
        <f t="shared" si="6"/>
        <v>27767.9</v>
      </c>
      <c r="K82" s="70">
        <f t="shared" si="6"/>
        <v>37924.9</v>
      </c>
      <c r="L82" s="70">
        <f t="shared" si="6"/>
        <v>41111.199999999997</v>
      </c>
      <c r="M82" s="66" t="s">
        <v>34</v>
      </c>
      <c r="N82" s="66" t="s">
        <v>34</v>
      </c>
    </row>
    <row r="83" spans="1:14" x14ac:dyDescent="0.25">
      <c r="A83" s="192" t="s">
        <v>981</v>
      </c>
      <c r="B83" s="192"/>
      <c r="C83" s="192"/>
      <c r="D83" s="192"/>
      <c r="E83" s="192"/>
      <c r="F83" s="38">
        <f>SUM(F74,F77,F80)</f>
        <v>16363.2</v>
      </c>
      <c r="G83" s="38">
        <f>G74+G77+G80+G81</f>
        <v>163005.19999999998</v>
      </c>
      <c r="H83" s="38">
        <f>H74+H77+H80+H81</f>
        <v>30106</v>
      </c>
      <c r="I83" s="38">
        <f t="shared" ref="I83:L83" si="7">SUM(I74,I77,I80)</f>
        <v>26095.200000000001</v>
      </c>
      <c r="J83" s="38">
        <f t="shared" si="7"/>
        <v>27767.9</v>
      </c>
      <c r="K83" s="38">
        <f t="shared" si="7"/>
        <v>37924.9</v>
      </c>
      <c r="L83" s="38">
        <f t="shared" si="7"/>
        <v>41111.199999999997</v>
      </c>
      <c r="M83" s="66" t="s">
        <v>34</v>
      </c>
      <c r="N83" s="66" t="s">
        <v>34</v>
      </c>
    </row>
    <row r="84" spans="1:14" x14ac:dyDescent="0.25">
      <c r="A84" s="192" t="s">
        <v>984</v>
      </c>
      <c r="B84" s="192"/>
      <c r="C84" s="192"/>
      <c r="D84" s="192"/>
      <c r="E84" s="192"/>
      <c r="F84" s="38">
        <v>0</v>
      </c>
      <c r="G84" s="38">
        <f>SUM(H84:L84)</f>
        <v>3636.3</v>
      </c>
      <c r="H84" s="38">
        <v>3636.3</v>
      </c>
      <c r="I84" s="38">
        <v>0</v>
      </c>
      <c r="J84" s="38">
        <v>0</v>
      </c>
      <c r="K84" s="38">
        <v>0</v>
      </c>
      <c r="L84" s="38">
        <v>0</v>
      </c>
      <c r="M84" s="66" t="s">
        <v>34</v>
      </c>
      <c r="N84" s="66" t="s">
        <v>34</v>
      </c>
    </row>
    <row r="85" spans="1:14" x14ac:dyDescent="0.25">
      <c r="A85" s="192" t="s">
        <v>1027</v>
      </c>
      <c r="B85" s="192"/>
      <c r="C85" s="192"/>
      <c r="D85" s="192"/>
      <c r="E85" s="192"/>
      <c r="F85" s="38">
        <f>SUM(F75)</f>
        <v>0</v>
      </c>
      <c r="G85" s="38">
        <f t="shared" ref="G85:L85" si="8">SUM(G75)</f>
        <v>3116.8</v>
      </c>
      <c r="H85" s="38">
        <f t="shared" si="8"/>
        <v>3116.8</v>
      </c>
      <c r="I85" s="38">
        <f t="shared" si="8"/>
        <v>0</v>
      </c>
      <c r="J85" s="38">
        <f t="shared" si="8"/>
        <v>0</v>
      </c>
      <c r="K85" s="38">
        <f t="shared" si="8"/>
        <v>0</v>
      </c>
      <c r="L85" s="38">
        <f t="shared" si="8"/>
        <v>0</v>
      </c>
      <c r="M85" s="66" t="s">
        <v>34</v>
      </c>
      <c r="N85" s="66" t="s">
        <v>34</v>
      </c>
    </row>
    <row r="86" spans="1:14" x14ac:dyDescent="0.25">
      <c r="A86" s="192" t="s">
        <v>1028</v>
      </c>
      <c r="B86" s="192"/>
      <c r="C86" s="192"/>
      <c r="D86" s="192"/>
      <c r="E86" s="192"/>
      <c r="F86" s="38">
        <f>F78</f>
        <v>11409.2</v>
      </c>
      <c r="G86" s="38">
        <f t="shared" ref="G86:H86" si="9">G78</f>
        <v>192658.8</v>
      </c>
      <c r="H86" s="38">
        <f t="shared" si="9"/>
        <v>192658.8</v>
      </c>
      <c r="I86" s="38">
        <v>0</v>
      </c>
      <c r="J86" s="38">
        <v>0</v>
      </c>
      <c r="K86" s="38">
        <v>0</v>
      </c>
      <c r="L86" s="38">
        <v>0</v>
      </c>
      <c r="M86" s="66" t="s">
        <v>34</v>
      </c>
      <c r="N86" s="66" t="s">
        <v>34</v>
      </c>
    </row>
  </sheetData>
  <mergeCells count="73">
    <mergeCell ref="L65:N65"/>
    <mergeCell ref="A85:E85"/>
    <mergeCell ref="A86:E86"/>
    <mergeCell ref="A40:E40"/>
    <mergeCell ref="A41:E41"/>
    <mergeCell ref="A83:E83"/>
    <mergeCell ref="A84:E84"/>
    <mergeCell ref="B75:B79"/>
    <mergeCell ref="A75:A79"/>
    <mergeCell ref="C75:C79"/>
    <mergeCell ref="E75:E79"/>
    <mergeCell ref="M75:M79"/>
    <mergeCell ref="N75:N79"/>
    <mergeCell ref="L1:N1"/>
    <mergeCell ref="A6:A7"/>
    <mergeCell ref="A2:N4"/>
    <mergeCell ref="H6:L6"/>
    <mergeCell ref="C6:C7"/>
    <mergeCell ref="D6:D7"/>
    <mergeCell ref="E6:E7"/>
    <mergeCell ref="F6:F7"/>
    <mergeCell ref="G6:G7"/>
    <mergeCell ref="M6:M7"/>
    <mergeCell ref="O13:O14"/>
    <mergeCell ref="N6:N7"/>
    <mergeCell ref="B6:B7"/>
    <mergeCell ref="A67:N69"/>
    <mergeCell ref="A71:A72"/>
    <mergeCell ref="B71:B72"/>
    <mergeCell ref="C71:C72"/>
    <mergeCell ref="D71:D72"/>
    <mergeCell ref="E71:E72"/>
    <mergeCell ref="F71:F72"/>
    <mergeCell ref="G71:G72"/>
    <mergeCell ref="H71:L71"/>
    <mergeCell ref="M71:M72"/>
    <mergeCell ref="N71:N72"/>
    <mergeCell ref="A13:A14"/>
    <mergeCell ref="B13:B14"/>
    <mergeCell ref="E13:E14"/>
    <mergeCell ref="F13:F14"/>
    <mergeCell ref="L13:L14"/>
    <mergeCell ref="M13:M14"/>
    <mergeCell ref="D13:D14"/>
    <mergeCell ref="N19:N20"/>
    <mergeCell ref="G13:G14"/>
    <mergeCell ref="H13:H14"/>
    <mergeCell ref="I13:I14"/>
    <mergeCell ref="J13:J14"/>
    <mergeCell ref="K13:K14"/>
    <mergeCell ref="M15:M16"/>
    <mergeCell ref="C24:C25"/>
    <mergeCell ref="D24:D25"/>
    <mergeCell ref="C26:C27"/>
    <mergeCell ref="D26:D27"/>
    <mergeCell ref="C19:C20"/>
    <mergeCell ref="D19:D20"/>
    <mergeCell ref="A39:E39"/>
    <mergeCell ref="N10:N11"/>
    <mergeCell ref="N28:N29"/>
    <mergeCell ref="N30:N31"/>
    <mergeCell ref="A82:E82"/>
    <mergeCell ref="C10:C11"/>
    <mergeCell ref="C28:C29"/>
    <mergeCell ref="C30:C31"/>
    <mergeCell ref="D10:D11"/>
    <mergeCell ref="D28:D29"/>
    <mergeCell ref="D30:D31"/>
    <mergeCell ref="N21:N22"/>
    <mergeCell ref="N24:N25"/>
    <mergeCell ref="N26:N27"/>
    <mergeCell ref="C21:C22"/>
    <mergeCell ref="D21:D22"/>
  </mergeCells>
  <pageMargins left="0.70866141732283472" right="0.70866141732283472" top="0.74803149606299213" bottom="0.74803149606299213" header="0.31496062992125984" footer="0.31496062992125984"/>
  <pageSetup paperSize="9" scale="61" orientation="landscape" horizontalDpi="4294967293" verticalDpi="4294967293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05"/>
  <sheetViews>
    <sheetView topLeftCell="A13" workbookViewId="0">
      <selection activeCell="A2" sqref="A2:D2"/>
    </sheetView>
  </sheetViews>
  <sheetFormatPr defaultRowHeight="12.75" x14ac:dyDescent="0.2"/>
  <cols>
    <col min="1" max="1" width="9.140625" style="93"/>
    <col min="2" max="2" width="35.5703125" style="93" customWidth="1"/>
    <col min="3" max="3" width="43.28515625" style="93" customWidth="1"/>
    <col min="4" max="16384" width="9.140625" style="93"/>
  </cols>
  <sheetData>
    <row r="1" spans="1:4" x14ac:dyDescent="0.2">
      <c r="B1" s="94"/>
      <c r="C1" s="218" t="s">
        <v>1213</v>
      </c>
      <c r="D1" s="218"/>
    </row>
    <row r="2" spans="1:4" x14ac:dyDescent="0.2">
      <c r="A2" s="221" t="s">
        <v>1051</v>
      </c>
      <c r="B2" s="221"/>
      <c r="C2" s="221"/>
      <c r="D2" s="221"/>
    </row>
    <row r="3" spans="1:4" x14ac:dyDescent="0.2">
      <c r="B3" s="96" t="s">
        <v>167</v>
      </c>
    </row>
    <row r="4" spans="1:4" x14ac:dyDescent="0.2">
      <c r="B4" s="97" t="s">
        <v>1032</v>
      </c>
      <c r="C4" s="93" t="s">
        <v>168</v>
      </c>
    </row>
    <row r="5" spans="1:4" ht="21.75" customHeight="1" x14ac:dyDescent="0.2">
      <c r="B5" s="188" t="s">
        <v>169</v>
      </c>
      <c r="C5" s="188" t="s">
        <v>1033</v>
      </c>
    </row>
    <row r="6" spans="1:4" ht="24" customHeight="1" x14ac:dyDescent="0.2">
      <c r="B6" s="188"/>
      <c r="C6" s="188"/>
    </row>
    <row r="7" spans="1:4" x14ac:dyDescent="0.2">
      <c r="B7" s="88" t="s">
        <v>170</v>
      </c>
      <c r="C7" s="88" t="s">
        <v>171</v>
      </c>
    </row>
    <row r="8" spans="1:4" x14ac:dyDescent="0.2">
      <c r="B8" s="88" t="s">
        <v>172</v>
      </c>
      <c r="C8" s="88" t="s">
        <v>173</v>
      </c>
    </row>
    <row r="9" spans="1:4" x14ac:dyDescent="0.2">
      <c r="B9" s="88" t="s">
        <v>174</v>
      </c>
      <c r="C9" s="88" t="s">
        <v>175</v>
      </c>
    </row>
    <row r="10" spans="1:4" x14ac:dyDescent="0.2">
      <c r="B10" s="88" t="s">
        <v>176</v>
      </c>
      <c r="C10" s="88" t="s">
        <v>177</v>
      </c>
    </row>
    <row r="11" spans="1:4" x14ac:dyDescent="0.2">
      <c r="B11" s="88" t="s">
        <v>178</v>
      </c>
      <c r="C11" s="88" t="s">
        <v>179</v>
      </c>
    </row>
    <row r="12" spans="1:4" x14ac:dyDescent="0.2">
      <c r="B12" s="88" t="s">
        <v>180</v>
      </c>
      <c r="C12" s="88" t="s">
        <v>181</v>
      </c>
    </row>
    <row r="13" spans="1:4" x14ac:dyDescent="0.2">
      <c r="B13" s="88" t="s">
        <v>182</v>
      </c>
      <c r="C13" s="88" t="s">
        <v>183</v>
      </c>
    </row>
    <row r="14" spans="1:4" x14ac:dyDescent="0.2">
      <c r="B14" s="88" t="s">
        <v>184</v>
      </c>
      <c r="C14" s="88" t="s">
        <v>185</v>
      </c>
    </row>
    <row r="15" spans="1:4" x14ac:dyDescent="0.2">
      <c r="B15" s="88" t="s">
        <v>186</v>
      </c>
      <c r="C15" s="88" t="s">
        <v>187</v>
      </c>
    </row>
    <row r="16" spans="1:4" x14ac:dyDescent="0.2">
      <c r="B16" s="88" t="s">
        <v>188</v>
      </c>
      <c r="C16" s="88" t="s">
        <v>189</v>
      </c>
    </row>
    <row r="17" spans="2:3" x14ac:dyDescent="0.2">
      <c r="B17" s="88" t="s">
        <v>190</v>
      </c>
      <c r="C17" s="88" t="s">
        <v>191</v>
      </c>
    </row>
    <row r="18" spans="2:3" x14ac:dyDescent="0.2">
      <c r="B18" s="88" t="s">
        <v>192</v>
      </c>
      <c r="C18" s="88" t="s">
        <v>193</v>
      </c>
    </row>
    <row r="19" spans="2:3" x14ac:dyDescent="0.2">
      <c r="B19" s="88" t="s">
        <v>194</v>
      </c>
      <c r="C19" s="88" t="s">
        <v>195</v>
      </c>
    </row>
    <row r="20" spans="2:3" x14ac:dyDescent="0.2">
      <c r="B20" s="88" t="s">
        <v>196</v>
      </c>
      <c r="C20" s="88" t="s">
        <v>197</v>
      </c>
    </row>
    <row r="21" spans="2:3" x14ac:dyDescent="0.2">
      <c r="B21" s="88" t="s">
        <v>198</v>
      </c>
      <c r="C21" s="88" t="s">
        <v>199</v>
      </c>
    </row>
    <row r="22" spans="2:3" x14ac:dyDescent="0.2">
      <c r="B22" s="88" t="s">
        <v>200</v>
      </c>
      <c r="C22" s="88" t="s">
        <v>201</v>
      </c>
    </row>
    <row r="23" spans="2:3" x14ac:dyDescent="0.2">
      <c r="B23" s="88" t="s">
        <v>202</v>
      </c>
      <c r="C23" s="88" t="s">
        <v>203</v>
      </c>
    </row>
    <row r="24" spans="2:3" x14ac:dyDescent="0.2">
      <c r="B24" s="88" t="s">
        <v>204</v>
      </c>
      <c r="C24" s="88" t="s">
        <v>205</v>
      </c>
    </row>
    <row r="25" spans="2:3" x14ac:dyDescent="0.2">
      <c r="B25" s="97" t="s">
        <v>1034</v>
      </c>
      <c r="C25" s="93" t="s">
        <v>206</v>
      </c>
    </row>
    <row r="26" spans="2:3" ht="31.5" x14ac:dyDescent="0.2">
      <c r="B26" s="88" t="s">
        <v>169</v>
      </c>
      <c r="C26" s="88" t="s">
        <v>1035</v>
      </c>
    </row>
    <row r="27" spans="2:3" x14ac:dyDescent="0.2">
      <c r="B27" s="88" t="s">
        <v>207</v>
      </c>
      <c r="C27" s="88" t="s">
        <v>208</v>
      </c>
    </row>
    <row r="28" spans="2:3" x14ac:dyDescent="0.2">
      <c r="B28" s="88" t="s">
        <v>209</v>
      </c>
      <c r="C28" s="88" t="s">
        <v>210</v>
      </c>
    </row>
    <row r="29" spans="2:3" x14ac:dyDescent="0.2">
      <c r="B29" s="88" t="s">
        <v>211</v>
      </c>
      <c r="C29" s="88" t="s">
        <v>212</v>
      </c>
    </row>
    <row r="30" spans="2:3" x14ac:dyDescent="0.2">
      <c r="B30" s="88" t="s">
        <v>213</v>
      </c>
      <c r="C30" s="88" t="s">
        <v>214</v>
      </c>
    </row>
    <row r="31" spans="2:3" x14ac:dyDescent="0.2">
      <c r="B31" s="88" t="s">
        <v>215</v>
      </c>
      <c r="C31" s="88" t="s">
        <v>216</v>
      </c>
    </row>
    <row r="32" spans="2:3" x14ac:dyDescent="0.2">
      <c r="B32" s="88" t="s">
        <v>217</v>
      </c>
      <c r="C32" s="88" t="s">
        <v>218</v>
      </c>
    </row>
    <row r="33" spans="1:4" x14ac:dyDescent="0.2">
      <c r="B33" s="88" t="s">
        <v>219</v>
      </c>
      <c r="C33" s="88" t="s">
        <v>220</v>
      </c>
    </row>
    <row r="34" spans="1:4" x14ac:dyDescent="0.2">
      <c r="B34" s="88" t="s">
        <v>204</v>
      </c>
      <c r="C34" s="88" t="s">
        <v>221</v>
      </c>
    </row>
    <row r="35" spans="1:4" x14ac:dyDescent="0.2">
      <c r="B35" s="97" t="s">
        <v>1036</v>
      </c>
      <c r="C35" s="97"/>
      <c r="D35" s="93" t="s">
        <v>1030</v>
      </c>
    </row>
    <row r="36" spans="1:4" ht="15.75" x14ac:dyDescent="0.2">
      <c r="B36" s="88" t="s">
        <v>222</v>
      </c>
      <c r="C36" s="88" t="s">
        <v>1037</v>
      </c>
    </row>
    <row r="37" spans="1:4" x14ac:dyDescent="0.2">
      <c r="B37" s="88" t="s">
        <v>223</v>
      </c>
      <c r="C37" s="88" t="s">
        <v>224</v>
      </c>
    </row>
    <row r="38" spans="1:4" x14ac:dyDescent="0.2">
      <c r="B38" s="88" t="s">
        <v>225</v>
      </c>
      <c r="C38" s="88">
        <v>75130</v>
      </c>
    </row>
    <row r="39" spans="1:4" x14ac:dyDescent="0.2">
      <c r="B39" s="88" t="s">
        <v>226</v>
      </c>
      <c r="C39" s="98">
        <v>3508</v>
      </c>
    </row>
    <row r="40" spans="1:4" x14ac:dyDescent="0.2">
      <c r="B40" s="88" t="s">
        <v>227</v>
      </c>
      <c r="C40" s="88" t="s">
        <v>228</v>
      </c>
    </row>
    <row r="41" spans="1:4" x14ac:dyDescent="0.2">
      <c r="B41" s="88" t="s">
        <v>229</v>
      </c>
      <c r="C41" s="98">
        <v>3254</v>
      </c>
    </row>
    <row r="42" spans="1:4" ht="25.5" x14ac:dyDescent="0.2">
      <c r="B42" s="88" t="s">
        <v>230</v>
      </c>
      <c r="C42" s="98">
        <v>3691</v>
      </c>
    </row>
    <row r="43" spans="1:4" x14ac:dyDescent="0.2">
      <c r="B43" s="88" t="s">
        <v>204</v>
      </c>
      <c r="C43" s="88" t="s">
        <v>231</v>
      </c>
    </row>
    <row r="44" spans="1:4" x14ac:dyDescent="0.2">
      <c r="B44" s="99" t="s">
        <v>1038</v>
      </c>
      <c r="C44" s="222" t="s">
        <v>232</v>
      </c>
      <c r="D44" s="222"/>
    </row>
    <row r="45" spans="1:4" ht="15" customHeight="1" x14ac:dyDescent="0.2">
      <c r="A45" s="216" t="s">
        <v>233</v>
      </c>
      <c r="B45" s="216"/>
      <c r="C45" s="216"/>
      <c r="D45" s="216"/>
    </row>
    <row r="46" spans="1:4" x14ac:dyDescent="0.2">
      <c r="B46" s="97" t="s">
        <v>1032</v>
      </c>
      <c r="C46" s="95" t="s">
        <v>234</v>
      </c>
    </row>
    <row r="47" spans="1:4" ht="15.75" x14ac:dyDescent="0.2">
      <c r="B47" s="88" t="s">
        <v>169</v>
      </c>
      <c r="C47" s="88" t="s">
        <v>1039</v>
      </c>
    </row>
    <row r="48" spans="1:4" x14ac:dyDescent="0.2">
      <c r="B48" s="88" t="s">
        <v>170</v>
      </c>
      <c r="C48" s="88" t="s">
        <v>235</v>
      </c>
    </row>
    <row r="49" spans="2:3" x14ac:dyDescent="0.2">
      <c r="B49" s="88" t="s">
        <v>236</v>
      </c>
      <c r="C49" s="88" t="s">
        <v>237</v>
      </c>
    </row>
    <row r="50" spans="2:3" x14ac:dyDescent="0.2">
      <c r="B50" s="88" t="s">
        <v>174</v>
      </c>
      <c r="C50" s="88" t="s">
        <v>238</v>
      </c>
    </row>
    <row r="51" spans="2:3" x14ac:dyDescent="0.2">
      <c r="B51" s="88" t="s">
        <v>176</v>
      </c>
      <c r="C51" s="88" t="s">
        <v>239</v>
      </c>
    </row>
    <row r="52" spans="2:3" x14ac:dyDescent="0.2">
      <c r="B52" s="88" t="s">
        <v>240</v>
      </c>
      <c r="C52" s="88" t="s">
        <v>241</v>
      </c>
    </row>
    <row r="53" spans="2:3" x14ac:dyDescent="0.2">
      <c r="B53" s="88" t="s">
        <v>180</v>
      </c>
      <c r="C53" s="88" t="s">
        <v>242</v>
      </c>
    </row>
    <row r="54" spans="2:3" x14ac:dyDescent="0.2">
      <c r="B54" s="88" t="s">
        <v>182</v>
      </c>
      <c r="C54" s="88" t="s">
        <v>243</v>
      </c>
    </row>
    <row r="55" spans="2:3" x14ac:dyDescent="0.2">
      <c r="B55" s="88" t="s">
        <v>184</v>
      </c>
      <c r="C55" s="88" t="s">
        <v>244</v>
      </c>
    </row>
    <row r="56" spans="2:3" x14ac:dyDescent="0.2">
      <c r="B56" s="88" t="s">
        <v>186</v>
      </c>
      <c r="C56" s="88" t="s">
        <v>245</v>
      </c>
    </row>
    <row r="57" spans="2:3" x14ac:dyDescent="0.2">
      <c r="B57" s="88" t="s">
        <v>188</v>
      </c>
      <c r="C57" s="88" t="s">
        <v>246</v>
      </c>
    </row>
    <row r="58" spans="2:3" x14ac:dyDescent="0.2">
      <c r="B58" s="88" t="s">
        <v>190</v>
      </c>
      <c r="C58" s="88" t="s">
        <v>247</v>
      </c>
    </row>
    <row r="59" spans="2:3" x14ac:dyDescent="0.2">
      <c r="B59" s="88" t="s">
        <v>192</v>
      </c>
      <c r="C59" s="88" t="s">
        <v>248</v>
      </c>
    </row>
    <row r="60" spans="2:3" x14ac:dyDescent="0.2">
      <c r="B60" s="88" t="s">
        <v>194</v>
      </c>
      <c r="C60" s="88" t="s">
        <v>249</v>
      </c>
    </row>
    <row r="61" spans="2:3" x14ac:dyDescent="0.2">
      <c r="B61" s="88" t="s">
        <v>196</v>
      </c>
      <c r="C61" s="88" t="s">
        <v>250</v>
      </c>
    </row>
    <row r="62" spans="2:3" x14ac:dyDescent="0.2">
      <c r="B62" s="88" t="s">
        <v>198</v>
      </c>
      <c r="C62" s="88" t="s">
        <v>251</v>
      </c>
    </row>
    <row r="63" spans="2:3" x14ac:dyDescent="0.2">
      <c r="B63" s="88" t="s">
        <v>200</v>
      </c>
      <c r="C63" s="88" t="s">
        <v>252</v>
      </c>
    </row>
    <row r="64" spans="2:3" x14ac:dyDescent="0.2">
      <c r="B64" s="88" t="s">
        <v>202</v>
      </c>
      <c r="C64" s="88" t="s">
        <v>253</v>
      </c>
    </row>
    <row r="65" spans="1:4" x14ac:dyDescent="0.2">
      <c r="B65" s="88" t="s">
        <v>204</v>
      </c>
      <c r="C65" s="88" t="s">
        <v>254</v>
      </c>
    </row>
    <row r="66" spans="1:4" x14ac:dyDescent="0.2">
      <c r="B66" s="97" t="s">
        <v>1040</v>
      </c>
      <c r="D66" s="97"/>
    </row>
    <row r="67" spans="1:4" ht="15.75" x14ac:dyDescent="0.2">
      <c r="B67" s="88" t="s">
        <v>222</v>
      </c>
      <c r="C67" s="88" t="s">
        <v>1041</v>
      </c>
    </row>
    <row r="68" spans="1:4" x14ac:dyDescent="0.2">
      <c r="B68" s="88" t="s">
        <v>225</v>
      </c>
      <c r="C68" s="88" t="s">
        <v>256</v>
      </c>
    </row>
    <row r="69" spans="1:4" x14ac:dyDescent="0.2">
      <c r="B69" s="88" t="s">
        <v>226</v>
      </c>
      <c r="C69" s="88" t="s">
        <v>257</v>
      </c>
    </row>
    <row r="70" spans="1:4" x14ac:dyDescent="0.2">
      <c r="B70" s="88" t="s">
        <v>227</v>
      </c>
      <c r="C70" s="88" t="s">
        <v>258</v>
      </c>
    </row>
    <row r="71" spans="1:4" x14ac:dyDescent="0.2">
      <c r="B71" s="88" t="s">
        <v>229</v>
      </c>
      <c r="C71" s="88" t="s">
        <v>259</v>
      </c>
    </row>
    <row r="72" spans="1:4" ht="25.5" x14ac:dyDescent="0.2">
      <c r="B72" s="88" t="s">
        <v>260</v>
      </c>
      <c r="C72" s="88" t="s">
        <v>261</v>
      </c>
    </row>
    <row r="73" spans="1:4" x14ac:dyDescent="0.2">
      <c r="B73" s="88" t="s">
        <v>262</v>
      </c>
      <c r="C73" s="88" t="s">
        <v>263</v>
      </c>
    </row>
    <row r="74" spans="1:4" ht="25.5" x14ac:dyDescent="0.2">
      <c r="B74" s="88" t="s">
        <v>230</v>
      </c>
      <c r="C74" s="88" t="s">
        <v>264</v>
      </c>
    </row>
    <row r="75" spans="1:4" x14ac:dyDescent="0.2">
      <c r="B75" s="88" t="s">
        <v>204</v>
      </c>
      <c r="C75" s="88" t="s">
        <v>265</v>
      </c>
    </row>
    <row r="76" spans="1:4" x14ac:dyDescent="0.2">
      <c r="B76" s="100" t="s">
        <v>266</v>
      </c>
      <c r="C76" s="100" t="s">
        <v>267</v>
      </c>
    </row>
    <row r="77" spans="1:4" x14ac:dyDescent="0.2">
      <c r="A77" s="223" t="s">
        <v>268</v>
      </c>
      <c r="B77" s="223"/>
      <c r="C77" s="223"/>
      <c r="D77" s="223"/>
    </row>
    <row r="78" spans="1:4" x14ac:dyDescent="0.2">
      <c r="A78" s="215" t="s">
        <v>269</v>
      </c>
      <c r="B78" s="215"/>
      <c r="C78" s="215"/>
      <c r="D78" s="215"/>
    </row>
    <row r="79" spans="1:4" x14ac:dyDescent="0.2">
      <c r="A79" s="216" t="s">
        <v>270</v>
      </c>
      <c r="B79" s="216"/>
      <c r="C79" s="216"/>
      <c r="D79" s="216"/>
    </row>
    <row r="80" spans="1:4" ht="41.25" x14ac:dyDescent="0.2">
      <c r="A80" s="92" t="s">
        <v>271</v>
      </c>
      <c r="B80" s="188" t="s">
        <v>169</v>
      </c>
      <c r="C80" s="188"/>
      <c r="D80" s="88" t="s">
        <v>1042</v>
      </c>
    </row>
    <row r="81" spans="1:4" x14ac:dyDescent="0.2">
      <c r="A81" s="88">
        <v>1</v>
      </c>
      <c r="B81" s="210" t="s">
        <v>272</v>
      </c>
      <c r="C81" s="210"/>
      <c r="D81" s="88">
        <v>42.3</v>
      </c>
    </row>
    <row r="82" spans="1:4" x14ac:dyDescent="0.2">
      <c r="A82" s="88">
        <v>2</v>
      </c>
      <c r="B82" s="210" t="s">
        <v>273</v>
      </c>
      <c r="C82" s="210"/>
      <c r="D82" s="88">
        <v>41.4</v>
      </c>
    </row>
    <row r="83" spans="1:4" x14ac:dyDescent="0.2">
      <c r="A83" s="88">
        <v>3</v>
      </c>
      <c r="B83" s="210" t="s">
        <v>274</v>
      </c>
      <c r="C83" s="210"/>
      <c r="D83" s="88">
        <v>33.200000000000003</v>
      </c>
    </row>
    <row r="84" spans="1:4" x14ac:dyDescent="0.2">
      <c r="A84" s="88">
        <v>4</v>
      </c>
      <c r="B84" s="210" t="s">
        <v>275</v>
      </c>
      <c r="C84" s="210"/>
      <c r="D84" s="88">
        <v>68.7</v>
      </c>
    </row>
    <row r="85" spans="1:4" x14ac:dyDescent="0.2">
      <c r="A85" s="88">
        <v>5</v>
      </c>
      <c r="B85" s="208" t="s">
        <v>276</v>
      </c>
      <c r="C85" s="209"/>
      <c r="D85" s="88">
        <v>50.9</v>
      </c>
    </row>
    <row r="86" spans="1:4" x14ac:dyDescent="0.2">
      <c r="A86" s="88">
        <v>6</v>
      </c>
      <c r="B86" s="208" t="s">
        <v>277</v>
      </c>
      <c r="C86" s="209"/>
      <c r="D86" s="88">
        <v>28.3</v>
      </c>
    </row>
    <row r="87" spans="1:4" x14ac:dyDescent="0.2">
      <c r="A87" s="88">
        <v>7</v>
      </c>
      <c r="B87" s="208" t="s">
        <v>278</v>
      </c>
      <c r="C87" s="209"/>
      <c r="D87" s="88">
        <v>11.3</v>
      </c>
    </row>
    <row r="88" spans="1:4" x14ac:dyDescent="0.2">
      <c r="A88" s="88">
        <v>8</v>
      </c>
      <c r="B88" s="208" t="s">
        <v>279</v>
      </c>
      <c r="C88" s="209"/>
      <c r="D88" s="88">
        <v>119.1</v>
      </c>
    </row>
    <row r="89" spans="1:4" x14ac:dyDescent="0.2">
      <c r="A89" s="88">
        <v>9</v>
      </c>
      <c r="B89" s="208" t="s">
        <v>280</v>
      </c>
      <c r="C89" s="209"/>
      <c r="D89" s="88">
        <v>7.5</v>
      </c>
    </row>
    <row r="90" spans="1:4" x14ac:dyDescent="0.2">
      <c r="A90" s="88">
        <v>10</v>
      </c>
      <c r="B90" s="208" t="s">
        <v>281</v>
      </c>
      <c r="C90" s="209"/>
      <c r="D90" s="88">
        <v>20.399999999999999</v>
      </c>
    </row>
    <row r="91" spans="1:4" x14ac:dyDescent="0.2">
      <c r="A91" s="88">
        <v>11</v>
      </c>
      <c r="B91" s="208" t="s">
        <v>282</v>
      </c>
      <c r="C91" s="209"/>
      <c r="D91" s="88">
        <v>20.399999999999999</v>
      </c>
    </row>
    <row r="92" spans="1:4" x14ac:dyDescent="0.2">
      <c r="A92" s="88">
        <v>12</v>
      </c>
      <c r="B92" s="208" t="s">
        <v>283</v>
      </c>
      <c r="C92" s="209"/>
      <c r="D92" s="88">
        <v>65.8</v>
      </c>
    </row>
    <row r="93" spans="1:4" x14ac:dyDescent="0.2">
      <c r="A93" s="88">
        <v>13</v>
      </c>
      <c r="B93" s="208" t="s">
        <v>284</v>
      </c>
      <c r="C93" s="209"/>
      <c r="D93" s="88">
        <v>29.2</v>
      </c>
    </row>
    <row r="94" spans="1:4" x14ac:dyDescent="0.2">
      <c r="A94" s="88">
        <v>14</v>
      </c>
      <c r="B94" s="208" t="s">
        <v>285</v>
      </c>
      <c r="C94" s="209"/>
      <c r="D94" s="88">
        <v>25.6</v>
      </c>
    </row>
    <row r="95" spans="1:4" x14ac:dyDescent="0.2">
      <c r="A95" s="88">
        <v>15</v>
      </c>
      <c r="B95" s="208" t="s">
        <v>286</v>
      </c>
      <c r="C95" s="209"/>
      <c r="D95" s="88">
        <v>89.2</v>
      </c>
    </row>
    <row r="96" spans="1:4" x14ac:dyDescent="0.2">
      <c r="A96" s="88">
        <v>16</v>
      </c>
      <c r="B96" s="208" t="s">
        <v>287</v>
      </c>
      <c r="C96" s="209"/>
      <c r="D96" s="88">
        <v>100.5</v>
      </c>
    </row>
    <row r="97" spans="1:4" x14ac:dyDescent="0.2">
      <c r="A97" s="88">
        <v>17</v>
      </c>
      <c r="B97" s="208" t="s">
        <v>288</v>
      </c>
      <c r="C97" s="209"/>
      <c r="D97" s="88">
        <v>81.5</v>
      </c>
    </row>
    <row r="98" spans="1:4" x14ac:dyDescent="0.2">
      <c r="A98" s="88">
        <v>18</v>
      </c>
      <c r="B98" s="208" t="s">
        <v>289</v>
      </c>
      <c r="C98" s="209"/>
      <c r="D98" s="88">
        <v>33.200000000000003</v>
      </c>
    </row>
    <row r="99" spans="1:4" x14ac:dyDescent="0.2">
      <c r="A99" s="88">
        <v>19</v>
      </c>
      <c r="B99" s="208" t="s">
        <v>290</v>
      </c>
      <c r="C99" s="209"/>
      <c r="D99" s="88">
        <v>50.3</v>
      </c>
    </row>
    <row r="100" spans="1:4" x14ac:dyDescent="0.2">
      <c r="A100" s="88">
        <v>20</v>
      </c>
      <c r="B100" s="189" t="s">
        <v>291</v>
      </c>
      <c r="C100" s="191"/>
      <c r="D100" s="88">
        <v>25</v>
      </c>
    </row>
    <row r="101" spans="1:4" x14ac:dyDescent="0.2">
      <c r="A101" s="88">
        <v>21</v>
      </c>
      <c r="B101" s="208" t="s">
        <v>292</v>
      </c>
      <c r="C101" s="209"/>
      <c r="D101" s="88">
        <v>56.2</v>
      </c>
    </row>
    <row r="102" spans="1:4" x14ac:dyDescent="0.2">
      <c r="A102" s="189" t="s">
        <v>204</v>
      </c>
      <c r="B102" s="190"/>
      <c r="C102" s="191"/>
      <c r="D102" s="88">
        <v>1000</v>
      </c>
    </row>
    <row r="103" spans="1:4" ht="28.5" customHeight="1" x14ac:dyDescent="0.2">
      <c r="A103" s="215" t="s">
        <v>293</v>
      </c>
      <c r="B103" s="215"/>
      <c r="C103" s="215"/>
      <c r="D103" s="215"/>
    </row>
    <row r="104" spans="1:4" x14ac:dyDescent="0.2">
      <c r="B104" s="216" t="s">
        <v>294</v>
      </c>
      <c r="C104" s="216"/>
      <c r="D104" s="216"/>
    </row>
    <row r="105" spans="1:4" ht="41.25" x14ac:dyDescent="0.2">
      <c r="A105" s="92" t="s">
        <v>271</v>
      </c>
      <c r="B105" s="188" t="s">
        <v>169</v>
      </c>
      <c r="C105" s="188"/>
      <c r="D105" s="88" t="s">
        <v>1042</v>
      </c>
    </row>
    <row r="106" spans="1:4" x14ac:dyDescent="0.2">
      <c r="A106" s="88">
        <v>1</v>
      </c>
      <c r="B106" s="208" t="s">
        <v>295</v>
      </c>
      <c r="C106" s="209"/>
      <c r="D106" s="88">
        <v>41.4</v>
      </c>
    </row>
    <row r="107" spans="1:4" x14ac:dyDescent="0.2">
      <c r="A107" s="88">
        <v>2</v>
      </c>
      <c r="B107" s="208" t="s">
        <v>296</v>
      </c>
      <c r="C107" s="209"/>
      <c r="D107" s="88">
        <v>42.3</v>
      </c>
    </row>
    <row r="108" spans="1:4" x14ac:dyDescent="0.2">
      <c r="A108" s="88">
        <v>3</v>
      </c>
      <c r="B108" s="208" t="s">
        <v>297</v>
      </c>
      <c r="C108" s="209"/>
      <c r="D108" s="88">
        <v>33.200000000000003</v>
      </c>
    </row>
    <row r="109" spans="1:4" x14ac:dyDescent="0.2">
      <c r="A109" s="88">
        <v>4</v>
      </c>
      <c r="B109" s="208" t="s">
        <v>298</v>
      </c>
      <c r="C109" s="209"/>
      <c r="D109" s="88">
        <v>58.7</v>
      </c>
    </row>
    <row r="110" spans="1:4" x14ac:dyDescent="0.2">
      <c r="A110" s="88">
        <v>5</v>
      </c>
      <c r="B110" s="208" t="s">
        <v>299</v>
      </c>
      <c r="C110" s="209"/>
      <c r="D110" s="88">
        <v>37.799999999999997</v>
      </c>
    </row>
    <row r="111" spans="1:4" x14ac:dyDescent="0.2">
      <c r="A111" s="88">
        <v>6</v>
      </c>
      <c r="B111" s="208" t="s">
        <v>300</v>
      </c>
      <c r="C111" s="209"/>
      <c r="D111" s="88">
        <v>119.1</v>
      </c>
    </row>
    <row r="112" spans="1:4" x14ac:dyDescent="0.2">
      <c r="A112" s="88">
        <v>7</v>
      </c>
      <c r="B112" s="208" t="s">
        <v>301</v>
      </c>
      <c r="C112" s="209"/>
      <c r="D112" s="88">
        <v>25.6</v>
      </c>
    </row>
    <row r="113" spans="1:5" x14ac:dyDescent="0.2">
      <c r="A113" s="88">
        <v>8</v>
      </c>
      <c r="B113" s="208" t="s">
        <v>302</v>
      </c>
      <c r="C113" s="209"/>
      <c r="D113" s="88">
        <v>20.399999999999999</v>
      </c>
    </row>
    <row r="114" spans="1:5" x14ac:dyDescent="0.2">
      <c r="A114" s="88">
        <v>9</v>
      </c>
      <c r="B114" s="208" t="s">
        <v>303</v>
      </c>
      <c r="C114" s="209"/>
      <c r="D114" s="88">
        <v>20.399999999999999</v>
      </c>
    </row>
    <row r="115" spans="1:5" x14ac:dyDescent="0.2">
      <c r="A115" s="88">
        <v>10</v>
      </c>
      <c r="B115" s="208" t="s">
        <v>304</v>
      </c>
      <c r="C115" s="209"/>
      <c r="D115" s="88">
        <v>50.2</v>
      </c>
    </row>
    <row r="116" spans="1:5" x14ac:dyDescent="0.2">
      <c r="A116" s="88">
        <v>11</v>
      </c>
      <c r="B116" s="208" t="s">
        <v>305</v>
      </c>
      <c r="C116" s="209"/>
      <c r="D116" s="88">
        <v>89.2</v>
      </c>
    </row>
    <row r="117" spans="1:5" x14ac:dyDescent="0.2">
      <c r="A117" s="88">
        <v>12</v>
      </c>
      <c r="B117" s="208" t="s">
        <v>306</v>
      </c>
      <c r="C117" s="209"/>
      <c r="D117" s="88">
        <v>33.200000000000003</v>
      </c>
    </row>
    <row r="118" spans="1:5" x14ac:dyDescent="0.2">
      <c r="A118" s="88">
        <v>13</v>
      </c>
      <c r="B118" s="208" t="s">
        <v>307</v>
      </c>
      <c r="C118" s="209"/>
      <c r="D118" s="88">
        <v>100.5</v>
      </c>
    </row>
    <row r="119" spans="1:5" x14ac:dyDescent="0.2">
      <c r="A119" s="16"/>
      <c r="B119" s="188" t="s">
        <v>204</v>
      </c>
      <c r="C119" s="188"/>
      <c r="D119" s="88">
        <v>672</v>
      </c>
    </row>
    <row r="120" spans="1:5" ht="25.5" customHeight="1" x14ac:dyDescent="0.2">
      <c r="A120" s="215" t="s">
        <v>308</v>
      </c>
      <c r="B120" s="215"/>
      <c r="C120" s="215"/>
      <c r="D120" s="215"/>
    </row>
    <row r="121" spans="1:5" x14ac:dyDescent="0.2">
      <c r="B121" s="96" t="s">
        <v>309</v>
      </c>
    </row>
    <row r="122" spans="1:5" x14ac:dyDescent="0.2">
      <c r="B122" s="97"/>
      <c r="D122" s="97" t="s">
        <v>234</v>
      </c>
    </row>
    <row r="123" spans="1:5" x14ac:dyDescent="0.2">
      <c r="C123" s="97" t="s">
        <v>310</v>
      </c>
    </row>
    <row r="124" spans="1:5" ht="51" x14ac:dyDescent="0.2">
      <c r="A124" s="92" t="s">
        <v>271</v>
      </c>
      <c r="B124" s="88" t="s">
        <v>169</v>
      </c>
      <c r="C124" s="88" t="s">
        <v>311</v>
      </c>
      <c r="D124" s="92" t="s">
        <v>312</v>
      </c>
      <c r="E124" s="91"/>
    </row>
    <row r="125" spans="1:5" x14ac:dyDescent="0.2">
      <c r="A125" s="88">
        <v>1</v>
      </c>
      <c r="B125" s="92" t="s">
        <v>236</v>
      </c>
      <c r="C125" s="92" t="s">
        <v>313</v>
      </c>
      <c r="D125" s="101" t="s">
        <v>314</v>
      </c>
      <c r="E125" s="102"/>
    </row>
    <row r="126" spans="1:5" x14ac:dyDescent="0.2">
      <c r="A126" s="88">
        <v>2</v>
      </c>
      <c r="B126" s="92" t="s">
        <v>236</v>
      </c>
      <c r="C126" s="92" t="s">
        <v>315</v>
      </c>
      <c r="D126" s="101" t="s">
        <v>80</v>
      </c>
      <c r="E126" s="102"/>
    </row>
    <row r="127" spans="1:5" x14ac:dyDescent="0.2">
      <c r="A127" s="88">
        <v>3</v>
      </c>
      <c r="B127" s="92" t="s">
        <v>236</v>
      </c>
      <c r="C127" s="92" t="s">
        <v>316</v>
      </c>
      <c r="D127" s="101" t="s">
        <v>317</v>
      </c>
      <c r="E127" s="102"/>
    </row>
    <row r="128" spans="1:5" x14ac:dyDescent="0.2">
      <c r="A128" s="88">
        <v>4</v>
      </c>
      <c r="B128" s="92" t="s">
        <v>236</v>
      </c>
      <c r="C128" s="92" t="s">
        <v>318</v>
      </c>
      <c r="D128" s="101" t="s">
        <v>319</v>
      </c>
      <c r="E128" s="102"/>
    </row>
    <row r="129" spans="1:5" x14ac:dyDescent="0.2">
      <c r="A129" s="88">
        <v>5</v>
      </c>
      <c r="B129" s="92" t="s">
        <v>170</v>
      </c>
      <c r="C129" s="92" t="s">
        <v>313</v>
      </c>
      <c r="D129" s="101" t="s">
        <v>320</v>
      </c>
      <c r="E129" s="102"/>
    </row>
    <row r="130" spans="1:5" x14ac:dyDescent="0.2">
      <c r="A130" s="88">
        <v>6</v>
      </c>
      <c r="B130" s="92" t="s">
        <v>170</v>
      </c>
      <c r="C130" s="92" t="s">
        <v>321</v>
      </c>
      <c r="D130" s="101" t="s">
        <v>322</v>
      </c>
      <c r="E130" s="102"/>
    </row>
    <row r="131" spans="1:5" x14ac:dyDescent="0.2">
      <c r="A131" s="88">
        <v>7</v>
      </c>
      <c r="B131" s="92" t="s">
        <v>323</v>
      </c>
      <c r="C131" s="92" t="s">
        <v>313</v>
      </c>
      <c r="D131" s="101" t="s">
        <v>324</v>
      </c>
      <c r="E131" s="102"/>
    </row>
    <row r="132" spans="1:5" x14ac:dyDescent="0.2">
      <c r="A132" s="88">
        <v>8</v>
      </c>
      <c r="B132" s="92" t="s">
        <v>323</v>
      </c>
      <c r="C132" s="92" t="s">
        <v>321</v>
      </c>
      <c r="D132" s="101" t="s">
        <v>322</v>
      </c>
      <c r="E132" s="102"/>
    </row>
    <row r="133" spans="1:5" x14ac:dyDescent="0.2">
      <c r="A133" s="88">
        <v>9</v>
      </c>
      <c r="B133" s="92" t="s">
        <v>325</v>
      </c>
      <c r="C133" s="92" t="s">
        <v>326</v>
      </c>
      <c r="D133" s="101" t="s">
        <v>327</v>
      </c>
      <c r="E133" s="102"/>
    </row>
    <row r="134" spans="1:5" x14ac:dyDescent="0.2">
      <c r="A134" s="189" t="s">
        <v>204</v>
      </c>
      <c r="B134" s="190"/>
      <c r="C134" s="191"/>
      <c r="D134" s="101" t="s">
        <v>328</v>
      </c>
      <c r="E134" s="102"/>
    </row>
    <row r="135" spans="1:5" x14ac:dyDescent="0.2">
      <c r="C135" s="97" t="s">
        <v>329</v>
      </c>
      <c r="D135" s="97" t="s">
        <v>255</v>
      </c>
    </row>
    <row r="136" spans="1:5" ht="51" x14ac:dyDescent="0.2">
      <c r="A136" s="88" t="s">
        <v>271</v>
      </c>
      <c r="B136" s="88" t="s">
        <v>169</v>
      </c>
      <c r="C136" s="88" t="s">
        <v>311</v>
      </c>
      <c r="D136" s="88" t="s">
        <v>312</v>
      </c>
      <c r="E136" s="91"/>
    </row>
    <row r="137" spans="1:5" x14ac:dyDescent="0.2">
      <c r="A137" s="88">
        <v>1</v>
      </c>
      <c r="B137" s="92" t="s">
        <v>207</v>
      </c>
      <c r="C137" s="92" t="s">
        <v>313</v>
      </c>
      <c r="D137" s="101" t="s">
        <v>330</v>
      </c>
      <c r="E137" s="91"/>
    </row>
    <row r="138" spans="1:5" x14ac:dyDescent="0.2">
      <c r="A138" s="88">
        <v>2</v>
      </c>
      <c r="B138" s="92" t="s">
        <v>207</v>
      </c>
      <c r="C138" s="92" t="s">
        <v>316</v>
      </c>
      <c r="D138" s="101" t="s">
        <v>331</v>
      </c>
      <c r="E138" s="91"/>
    </row>
    <row r="139" spans="1:5" x14ac:dyDescent="0.2">
      <c r="A139" s="88">
        <v>3</v>
      </c>
      <c r="B139" s="92" t="s">
        <v>207</v>
      </c>
      <c r="C139" s="92" t="s">
        <v>321</v>
      </c>
      <c r="D139" s="101" t="s">
        <v>332</v>
      </c>
      <c r="E139" s="91"/>
    </row>
    <row r="140" spans="1:5" x14ac:dyDescent="0.2">
      <c r="A140" s="88">
        <v>4</v>
      </c>
      <c r="B140" s="92" t="s">
        <v>333</v>
      </c>
      <c r="C140" s="92" t="s">
        <v>315</v>
      </c>
      <c r="D140" s="101" t="s">
        <v>334</v>
      </c>
      <c r="E140" s="91"/>
    </row>
    <row r="141" spans="1:5" x14ac:dyDescent="0.2">
      <c r="A141" s="88">
        <v>5</v>
      </c>
      <c r="B141" s="92" t="s">
        <v>333</v>
      </c>
      <c r="C141" s="92" t="s">
        <v>316</v>
      </c>
      <c r="D141" s="101" t="s">
        <v>335</v>
      </c>
      <c r="E141" s="91"/>
    </row>
    <row r="142" spans="1:5" x14ac:dyDescent="0.2">
      <c r="A142" s="88">
        <v>6</v>
      </c>
      <c r="B142" s="92" t="s">
        <v>333</v>
      </c>
      <c r="C142" s="92" t="s">
        <v>321</v>
      </c>
      <c r="D142" s="101" t="s">
        <v>336</v>
      </c>
      <c r="E142" s="91"/>
    </row>
    <row r="143" spans="1:5" x14ac:dyDescent="0.2">
      <c r="A143" s="88">
        <v>7</v>
      </c>
      <c r="B143" s="92" t="s">
        <v>333</v>
      </c>
      <c r="C143" s="92" t="s">
        <v>326</v>
      </c>
      <c r="D143" s="101" t="s">
        <v>337</v>
      </c>
      <c r="E143" s="91"/>
    </row>
    <row r="144" spans="1:5" x14ac:dyDescent="0.2">
      <c r="A144" s="188" t="s">
        <v>204</v>
      </c>
      <c r="B144" s="188"/>
      <c r="C144" s="188"/>
      <c r="D144" s="101" t="s">
        <v>338</v>
      </c>
      <c r="E144" s="91"/>
    </row>
    <row r="145" spans="1:5" x14ac:dyDescent="0.2">
      <c r="A145" s="212" t="s">
        <v>339</v>
      </c>
      <c r="B145" s="212"/>
      <c r="C145" s="212"/>
      <c r="D145" s="97" t="s">
        <v>340</v>
      </c>
    </row>
    <row r="146" spans="1:5" ht="51" x14ac:dyDescent="0.2">
      <c r="A146" s="88" t="s">
        <v>271</v>
      </c>
      <c r="B146" s="88" t="s">
        <v>169</v>
      </c>
      <c r="C146" s="88" t="s">
        <v>311</v>
      </c>
      <c r="D146" s="88" t="s">
        <v>312</v>
      </c>
      <c r="E146" s="91"/>
    </row>
    <row r="147" spans="1:5" x14ac:dyDescent="0.2">
      <c r="A147" s="88">
        <v>1</v>
      </c>
      <c r="B147" s="92" t="s">
        <v>225</v>
      </c>
      <c r="C147" s="92" t="s">
        <v>321</v>
      </c>
      <c r="D147" s="105" t="s">
        <v>336</v>
      </c>
      <c r="E147" s="102"/>
    </row>
    <row r="148" spans="1:5" x14ac:dyDescent="0.2">
      <c r="A148" s="189" t="s">
        <v>204</v>
      </c>
      <c r="B148" s="190"/>
      <c r="C148" s="191"/>
      <c r="D148" s="105" t="s">
        <v>336</v>
      </c>
      <c r="E148" s="102"/>
    </row>
    <row r="149" spans="1:5" x14ac:dyDescent="0.2">
      <c r="B149" s="106" t="s">
        <v>1043</v>
      </c>
      <c r="E149" s="104"/>
    </row>
    <row r="150" spans="1:5" ht="25.5" customHeight="1" x14ac:dyDescent="0.2">
      <c r="A150" s="211" t="s">
        <v>341</v>
      </c>
      <c r="B150" s="211"/>
      <c r="C150" s="211"/>
      <c r="D150" s="211"/>
    </row>
    <row r="151" spans="1:5" x14ac:dyDescent="0.2">
      <c r="B151" s="96" t="s">
        <v>342</v>
      </c>
    </row>
    <row r="152" spans="1:5" x14ac:dyDescent="0.2">
      <c r="A152" s="88" t="s">
        <v>271</v>
      </c>
      <c r="B152" s="88" t="s">
        <v>169</v>
      </c>
      <c r="C152" s="88" t="s">
        <v>343</v>
      </c>
    </row>
    <row r="153" spans="1:5" ht="25.5" x14ac:dyDescent="0.2">
      <c r="A153" s="88">
        <v>1</v>
      </c>
      <c r="B153" s="92" t="s">
        <v>344</v>
      </c>
      <c r="C153" s="88">
        <v>1</v>
      </c>
    </row>
    <row r="154" spans="1:5" x14ac:dyDescent="0.2">
      <c r="A154" s="88">
        <v>2</v>
      </c>
      <c r="B154" s="92" t="s">
        <v>345</v>
      </c>
      <c r="C154" s="88">
        <v>1</v>
      </c>
    </row>
    <row r="155" spans="1:5" x14ac:dyDescent="0.2">
      <c r="A155" s="88">
        <v>3</v>
      </c>
      <c r="B155" s="92" t="s">
        <v>225</v>
      </c>
      <c r="C155" s="88">
        <v>1</v>
      </c>
    </row>
    <row r="156" spans="1:5" x14ac:dyDescent="0.2">
      <c r="A156" s="88">
        <v>4</v>
      </c>
      <c r="B156" s="92" t="s">
        <v>346</v>
      </c>
      <c r="C156" s="88">
        <v>1</v>
      </c>
    </row>
    <row r="157" spans="1:5" x14ac:dyDescent="0.2">
      <c r="A157" s="88">
        <v>5</v>
      </c>
      <c r="B157" s="92" t="s">
        <v>347</v>
      </c>
      <c r="C157" s="88">
        <v>1</v>
      </c>
    </row>
    <row r="158" spans="1:5" x14ac:dyDescent="0.2">
      <c r="A158" s="189" t="s">
        <v>204</v>
      </c>
      <c r="B158" s="191"/>
      <c r="C158" s="88">
        <v>5</v>
      </c>
    </row>
    <row r="159" spans="1:5" x14ac:dyDescent="0.2">
      <c r="B159" s="97"/>
    </row>
    <row r="160" spans="1:5" ht="15.75" customHeight="1" x14ac:dyDescent="0.2">
      <c r="A160" s="211" t="s">
        <v>348</v>
      </c>
      <c r="B160" s="211"/>
      <c r="C160" s="211"/>
      <c r="D160" s="211"/>
    </row>
    <row r="161" spans="1:3" x14ac:dyDescent="0.2">
      <c r="B161" s="96" t="s">
        <v>349</v>
      </c>
    </row>
    <row r="162" spans="1:3" x14ac:dyDescent="0.2">
      <c r="B162" s="97" t="s">
        <v>1044</v>
      </c>
      <c r="C162" s="107" t="s">
        <v>350</v>
      </c>
    </row>
    <row r="163" spans="1:3" x14ac:dyDescent="0.2">
      <c r="A163" s="92" t="s">
        <v>271</v>
      </c>
      <c r="B163" s="88" t="s">
        <v>169</v>
      </c>
      <c r="C163" s="88" t="s">
        <v>351</v>
      </c>
    </row>
    <row r="164" spans="1:3" x14ac:dyDescent="0.2">
      <c r="A164" s="88">
        <v>1</v>
      </c>
      <c r="B164" s="108" t="s">
        <v>236</v>
      </c>
      <c r="C164" s="88" t="s">
        <v>352</v>
      </c>
    </row>
    <row r="165" spans="1:3" x14ac:dyDescent="0.2">
      <c r="A165" s="88">
        <v>2</v>
      </c>
      <c r="B165" s="108" t="s">
        <v>188</v>
      </c>
      <c r="C165" s="88" t="s">
        <v>353</v>
      </c>
    </row>
    <row r="166" spans="1:3" x14ac:dyDescent="0.2">
      <c r="A166" s="88">
        <v>3</v>
      </c>
      <c r="B166" s="108" t="s">
        <v>180</v>
      </c>
      <c r="C166" s="88" t="s">
        <v>354</v>
      </c>
    </row>
    <row r="167" spans="1:3" x14ac:dyDescent="0.2">
      <c r="A167" s="88">
        <v>4</v>
      </c>
      <c r="B167" s="108" t="s">
        <v>192</v>
      </c>
      <c r="C167" s="88" t="s">
        <v>355</v>
      </c>
    </row>
    <row r="168" spans="1:3" x14ac:dyDescent="0.2">
      <c r="A168" s="88">
        <v>5</v>
      </c>
      <c r="B168" s="108" t="s">
        <v>182</v>
      </c>
      <c r="C168" s="88" t="s">
        <v>356</v>
      </c>
    </row>
    <row r="169" spans="1:3" x14ac:dyDescent="0.2">
      <c r="A169" s="88">
        <v>6</v>
      </c>
      <c r="B169" s="108" t="s">
        <v>240</v>
      </c>
      <c r="C169" s="88" t="s">
        <v>357</v>
      </c>
    </row>
    <row r="170" spans="1:3" x14ac:dyDescent="0.2">
      <c r="A170" s="88">
        <v>7</v>
      </c>
      <c r="B170" s="108" t="s">
        <v>358</v>
      </c>
      <c r="C170" s="88" t="s">
        <v>359</v>
      </c>
    </row>
    <row r="171" spans="1:3" x14ac:dyDescent="0.2">
      <c r="A171" s="88">
        <v>8</v>
      </c>
      <c r="B171" s="108" t="s">
        <v>184</v>
      </c>
      <c r="C171" s="88" t="s">
        <v>360</v>
      </c>
    </row>
    <row r="172" spans="1:3" x14ac:dyDescent="0.2">
      <c r="A172" s="88">
        <v>9</v>
      </c>
      <c r="B172" s="108" t="s">
        <v>202</v>
      </c>
      <c r="C172" s="88" t="s">
        <v>361</v>
      </c>
    </row>
    <row r="173" spans="1:3" x14ac:dyDescent="0.2">
      <c r="A173" s="90">
        <v>10</v>
      </c>
      <c r="B173" s="108" t="s">
        <v>194</v>
      </c>
      <c r="C173" s="88" t="s">
        <v>362</v>
      </c>
    </row>
    <row r="174" spans="1:3" x14ac:dyDescent="0.2">
      <c r="A174" s="90">
        <v>11</v>
      </c>
      <c r="B174" s="108" t="s">
        <v>200</v>
      </c>
      <c r="C174" s="88" t="s">
        <v>363</v>
      </c>
    </row>
    <row r="175" spans="1:3" x14ac:dyDescent="0.2">
      <c r="A175" s="90">
        <v>12</v>
      </c>
      <c r="B175" s="108" t="s">
        <v>196</v>
      </c>
      <c r="C175" s="88" t="s">
        <v>364</v>
      </c>
    </row>
    <row r="176" spans="1:3" x14ac:dyDescent="0.2">
      <c r="A176" s="90">
        <v>13</v>
      </c>
      <c r="B176" s="108" t="s">
        <v>170</v>
      </c>
      <c r="C176" s="88" t="s">
        <v>365</v>
      </c>
    </row>
    <row r="177" spans="1:3" x14ac:dyDescent="0.2">
      <c r="A177" s="90">
        <v>14</v>
      </c>
      <c r="B177" s="108" t="s">
        <v>325</v>
      </c>
      <c r="C177" s="88" t="s">
        <v>366</v>
      </c>
    </row>
    <row r="178" spans="1:3" x14ac:dyDescent="0.2">
      <c r="A178" s="90">
        <v>15</v>
      </c>
      <c r="B178" s="108" t="s">
        <v>198</v>
      </c>
      <c r="C178" s="88" t="s">
        <v>367</v>
      </c>
    </row>
    <row r="179" spans="1:3" x14ac:dyDescent="0.2">
      <c r="A179" s="90">
        <v>16</v>
      </c>
      <c r="B179" s="108" t="s">
        <v>368</v>
      </c>
      <c r="C179" s="88" t="s">
        <v>369</v>
      </c>
    </row>
    <row r="180" spans="1:3" x14ac:dyDescent="0.2">
      <c r="A180" s="90">
        <v>17</v>
      </c>
      <c r="B180" s="108" t="s">
        <v>323</v>
      </c>
      <c r="C180" s="88" t="s">
        <v>370</v>
      </c>
    </row>
    <row r="181" spans="1:3" ht="25.5" x14ac:dyDescent="0.2">
      <c r="A181" s="90">
        <v>18</v>
      </c>
      <c r="B181" s="108" t="s">
        <v>371</v>
      </c>
      <c r="C181" s="88" t="s">
        <v>372</v>
      </c>
    </row>
    <row r="182" spans="1:3" x14ac:dyDescent="0.2">
      <c r="A182" s="90">
        <v>19</v>
      </c>
      <c r="B182" s="108" t="s">
        <v>373</v>
      </c>
      <c r="C182" s="88" t="s">
        <v>374</v>
      </c>
    </row>
    <row r="183" spans="1:3" x14ac:dyDescent="0.2">
      <c r="A183" s="16"/>
      <c r="B183" s="88" t="s">
        <v>204</v>
      </c>
      <c r="C183" s="88" t="s">
        <v>375</v>
      </c>
    </row>
    <row r="184" spans="1:3" x14ac:dyDescent="0.2">
      <c r="B184" s="97" t="s">
        <v>1046</v>
      </c>
      <c r="C184" s="107" t="s">
        <v>376</v>
      </c>
    </row>
    <row r="185" spans="1:3" x14ac:dyDescent="0.2">
      <c r="A185" s="92" t="s">
        <v>271</v>
      </c>
      <c r="B185" s="88" t="s">
        <v>169</v>
      </c>
      <c r="C185" s="88" t="s">
        <v>351</v>
      </c>
    </row>
    <row r="186" spans="1:3" x14ac:dyDescent="0.2">
      <c r="A186" s="88">
        <v>1</v>
      </c>
      <c r="B186" s="88" t="s">
        <v>207</v>
      </c>
      <c r="C186" s="101" t="s">
        <v>377</v>
      </c>
    </row>
    <row r="187" spans="1:3" x14ac:dyDescent="0.2">
      <c r="A187" s="88">
        <v>2</v>
      </c>
      <c r="B187" s="88" t="s">
        <v>209</v>
      </c>
      <c r="C187" s="101" t="s">
        <v>378</v>
      </c>
    </row>
    <row r="188" spans="1:3" x14ac:dyDescent="0.2">
      <c r="A188" s="88">
        <v>3</v>
      </c>
      <c r="B188" s="88" t="s">
        <v>211</v>
      </c>
      <c r="C188" s="101" t="s">
        <v>379</v>
      </c>
    </row>
    <row r="189" spans="1:3" x14ac:dyDescent="0.2">
      <c r="A189" s="88">
        <v>4</v>
      </c>
      <c r="B189" s="88" t="s">
        <v>213</v>
      </c>
      <c r="C189" s="101" t="s">
        <v>380</v>
      </c>
    </row>
    <row r="190" spans="1:3" x14ac:dyDescent="0.2">
      <c r="A190" s="88">
        <v>5</v>
      </c>
      <c r="B190" s="88" t="s">
        <v>215</v>
      </c>
      <c r="C190" s="101" t="s">
        <v>381</v>
      </c>
    </row>
    <row r="191" spans="1:3" x14ac:dyDescent="0.2">
      <c r="A191" s="88">
        <v>6</v>
      </c>
      <c r="B191" s="88" t="s">
        <v>217</v>
      </c>
      <c r="C191" s="101" t="s">
        <v>382</v>
      </c>
    </row>
    <row r="192" spans="1:3" x14ac:dyDescent="0.2">
      <c r="A192" s="88">
        <v>7</v>
      </c>
      <c r="B192" s="88" t="s">
        <v>219</v>
      </c>
      <c r="C192" s="101" t="s">
        <v>383</v>
      </c>
    </row>
    <row r="193" spans="1:4" x14ac:dyDescent="0.2">
      <c r="A193" s="189" t="s">
        <v>204</v>
      </c>
      <c r="B193" s="191"/>
      <c r="C193" s="101" t="s">
        <v>384</v>
      </c>
    </row>
    <row r="194" spans="1:4" x14ac:dyDescent="0.2">
      <c r="A194" s="59"/>
      <c r="B194" s="103" t="s">
        <v>1045</v>
      </c>
    </row>
    <row r="195" spans="1:4" x14ac:dyDescent="0.2">
      <c r="A195" s="212" t="s">
        <v>1047</v>
      </c>
      <c r="B195" s="212"/>
      <c r="C195" s="212"/>
      <c r="D195" s="97" t="s">
        <v>1031</v>
      </c>
    </row>
    <row r="196" spans="1:4" x14ac:dyDescent="0.2">
      <c r="A196" s="92" t="s">
        <v>271</v>
      </c>
      <c r="B196" s="88" t="s">
        <v>222</v>
      </c>
      <c r="C196" s="88" t="s">
        <v>351</v>
      </c>
    </row>
    <row r="197" spans="1:4" x14ac:dyDescent="0.2">
      <c r="A197" s="88">
        <v>1</v>
      </c>
      <c r="B197" s="88" t="s">
        <v>225</v>
      </c>
      <c r="C197" s="88" t="s">
        <v>385</v>
      </c>
    </row>
    <row r="198" spans="1:4" x14ac:dyDescent="0.2">
      <c r="A198" s="88">
        <v>2</v>
      </c>
      <c r="B198" s="88" t="s">
        <v>226</v>
      </c>
      <c r="C198" s="88" t="s">
        <v>386</v>
      </c>
    </row>
    <row r="199" spans="1:4" x14ac:dyDescent="0.2">
      <c r="A199" s="88">
        <v>3</v>
      </c>
      <c r="B199" s="88" t="s">
        <v>227</v>
      </c>
      <c r="C199" s="88" t="s">
        <v>387</v>
      </c>
    </row>
    <row r="200" spans="1:4" x14ac:dyDescent="0.2">
      <c r="A200" s="88">
        <v>4</v>
      </c>
      <c r="B200" s="88" t="s">
        <v>229</v>
      </c>
      <c r="C200" s="88" t="s">
        <v>388</v>
      </c>
    </row>
    <row r="201" spans="1:4" ht="25.5" x14ac:dyDescent="0.2">
      <c r="A201" s="88">
        <v>5</v>
      </c>
      <c r="B201" s="88" t="s">
        <v>230</v>
      </c>
      <c r="C201" s="88" t="s">
        <v>389</v>
      </c>
    </row>
    <row r="202" spans="1:4" x14ac:dyDescent="0.2">
      <c r="A202" s="189" t="s">
        <v>204</v>
      </c>
      <c r="B202" s="191"/>
      <c r="C202" s="88" t="s">
        <v>390</v>
      </c>
    </row>
    <row r="203" spans="1:4" x14ac:dyDescent="0.2">
      <c r="A203" s="213" t="s">
        <v>266</v>
      </c>
      <c r="B203" s="214"/>
      <c r="C203" s="109" t="s">
        <v>391</v>
      </c>
    </row>
    <row r="204" spans="1:4" ht="27.75" customHeight="1" x14ac:dyDescent="0.2">
      <c r="A204" s="215" t="s">
        <v>392</v>
      </c>
      <c r="B204" s="215"/>
      <c r="C204" s="215"/>
      <c r="D204" s="215"/>
    </row>
    <row r="205" spans="1:4" x14ac:dyDescent="0.2">
      <c r="A205" s="216" t="s">
        <v>393</v>
      </c>
      <c r="B205" s="216"/>
      <c r="C205" s="216"/>
      <c r="D205" s="216"/>
    </row>
    <row r="206" spans="1:4" x14ac:dyDescent="0.2">
      <c r="A206" s="88" t="s">
        <v>271</v>
      </c>
      <c r="B206" s="88" t="s">
        <v>394</v>
      </c>
      <c r="C206" s="88" t="s">
        <v>395</v>
      </c>
      <c r="D206" s="59"/>
    </row>
    <row r="207" spans="1:4" x14ac:dyDescent="0.2">
      <c r="A207" s="88">
        <v>1</v>
      </c>
      <c r="B207" s="88">
        <v>2</v>
      </c>
      <c r="C207" s="88">
        <v>3</v>
      </c>
      <c r="D207" s="91"/>
    </row>
    <row r="208" spans="1:4" x14ac:dyDescent="0.2">
      <c r="A208" s="88" t="s">
        <v>140</v>
      </c>
      <c r="B208" s="88" t="s">
        <v>396</v>
      </c>
      <c r="C208" s="88" t="s">
        <v>397</v>
      </c>
      <c r="D208" s="91"/>
    </row>
    <row r="209" spans="1:4" x14ac:dyDescent="0.2">
      <c r="A209" s="88" t="s">
        <v>141</v>
      </c>
      <c r="B209" s="88" t="s">
        <v>398</v>
      </c>
      <c r="C209" s="88" t="s">
        <v>399</v>
      </c>
      <c r="D209" s="91"/>
    </row>
    <row r="210" spans="1:4" x14ac:dyDescent="0.2">
      <c r="A210" s="88" t="s">
        <v>143</v>
      </c>
      <c r="B210" s="88" t="s">
        <v>400</v>
      </c>
      <c r="C210" s="88" t="s">
        <v>401</v>
      </c>
      <c r="D210" s="91"/>
    </row>
    <row r="211" spans="1:4" x14ac:dyDescent="0.2">
      <c r="A211" s="88" t="s">
        <v>144</v>
      </c>
      <c r="B211" s="88" t="s">
        <v>402</v>
      </c>
      <c r="C211" s="88" t="s">
        <v>401</v>
      </c>
      <c r="D211" s="91"/>
    </row>
    <row r="212" spans="1:4" x14ac:dyDescent="0.2">
      <c r="A212" s="88" t="s">
        <v>145</v>
      </c>
      <c r="B212" s="88" t="s">
        <v>403</v>
      </c>
      <c r="C212" s="88" t="s">
        <v>399</v>
      </c>
      <c r="D212" s="91"/>
    </row>
    <row r="213" spans="1:4" x14ac:dyDescent="0.2">
      <c r="A213" s="88" t="s">
        <v>146</v>
      </c>
      <c r="B213" s="88" t="s">
        <v>404</v>
      </c>
      <c r="C213" s="88" t="s">
        <v>399</v>
      </c>
      <c r="D213" s="91"/>
    </row>
    <row r="214" spans="1:4" x14ac:dyDescent="0.2">
      <c r="A214" s="88" t="s">
        <v>147</v>
      </c>
      <c r="B214" s="88" t="s">
        <v>405</v>
      </c>
      <c r="C214" s="88" t="s">
        <v>406</v>
      </c>
      <c r="D214" s="91"/>
    </row>
    <row r="215" spans="1:4" x14ac:dyDescent="0.2">
      <c r="A215" s="88" t="s">
        <v>148</v>
      </c>
      <c r="B215" s="88" t="s">
        <v>407</v>
      </c>
      <c r="C215" s="88" t="s">
        <v>408</v>
      </c>
      <c r="D215" s="91"/>
    </row>
    <row r="216" spans="1:4" x14ac:dyDescent="0.2">
      <c r="A216" s="88" t="s">
        <v>149</v>
      </c>
      <c r="B216" s="88" t="s">
        <v>409</v>
      </c>
      <c r="C216" s="88" t="s">
        <v>410</v>
      </c>
      <c r="D216" s="91"/>
    </row>
    <row r="217" spans="1:4" x14ac:dyDescent="0.2">
      <c r="A217" s="88" t="s">
        <v>151</v>
      </c>
      <c r="B217" s="88" t="s">
        <v>411</v>
      </c>
      <c r="C217" s="88" t="s">
        <v>410</v>
      </c>
      <c r="D217" s="91"/>
    </row>
    <row r="218" spans="1:4" x14ac:dyDescent="0.2">
      <c r="A218" s="88" t="s">
        <v>153</v>
      </c>
      <c r="B218" s="88" t="s">
        <v>412</v>
      </c>
      <c r="C218" s="88" t="s">
        <v>399</v>
      </c>
      <c r="D218" s="91"/>
    </row>
    <row r="219" spans="1:4" x14ac:dyDescent="0.2">
      <c r="A219" s="88" t="s">
        <v>154</v>
      </c>
      <c r="B219" s="88" t="s">
        <v>413</v>
      </c>
      <c r="C219" s="88" t="s">
        <v>414</v>
      </c>
      <c r="D219" s="91"/>
    </row>
    <row r="220" spans="1:4" x14ac:dyDescent="0.2">
      <c r="A220" s="88" t="s">
        <v>156</v>
      </c>
      <c r="B220" s="88" t="s">
        <v>415</v>
      </c>
      <c r="C220" s="88" t="s">
        <v>399</v>
      </c>
      <c r="D220" s="91"/>
    </row>
    <row r="221" spans="1:4" x14ac:dyDescent="0.2">
      <c r="A221" s="88" t="s">
        <v>158</v>
      </c>
      <c r="B221" s="88" t="s">
        <v>416</v>
      </c>
      <c r="C221" s="88" t="s">
        <v>399</v>
      </c>
      <c r="D221" s="91"/>
    </row>
    <row r="222" spans="1:4" x14ac:dyDescent="0.2">
      <c r="A222" s="88" t="s">
        <v>160</v>
      </c>
      <c r="B222" s="88" t="s">
        <v>417</v>
      </c>
      <c r="C222" s="88" t="s">
        <v>406</v>
      </c>
      <c r="D222" s="91"/>
    </row>
    <row r="223" spans="1:4" x14ac:dyDescent="0.2">
      <c r="A223" s="88" t="s">
        <v>162</v>
      </c>
      <c r="B223" s="88" t="s">
        <v>418</v>
      </c>
      <c r="C223" s="88" t="s">
        <v>399</v>
      </c>
      <c r="D223" s="91"/>
    </row>
    <row r="224" spans="1:4" x14ac:dyDescent="0.2">
      <c r="A224" s="88" t="s">
        <v>163</v>
      </c>
      <c r="B224" s="88" t="s">
        <v>419</v>
      </c>
      <c r="C224" s="88" t="s">
        <v>420</v>
      </c>
      <c r="D224" s="91"/>
    </row>
    <row r="225" spans="1:5" x14ac:dyDescent="0.2">
      <c r="A225" s="55" t="s">
        <v>164</v>
      </c>
      <c r="B225" s="55" t="s">
        <v>421</v>
      </c>
      <c r="C225" s="55" t="s">
        <v>397</v>
      </c>
      <c r="D225" s="91"/>
    </row>
    <row r="226" spans="1:5" x14ac:dyDescent="0.2">
      <c r="A226" s="88" t="s">
        <v>165</v>
      </c>
      <c r="B226" s="89" t="s">
        <v>422</v>
      </c>
      <c r="C226" s="43" t="s">
        <v>423</v>
      </c>
      <c r="D226" s="110"/>
      <c r="E226" s="59"/>
    </row>
    <row r="227" spans="1:5" x14ac:dyDescent="0.2">
      <c r="A227" s="88" t="s">
        <v>166</v>
      </c>
      <c r="B227" s="89" t="s">
        <v>424</v>
      </c>
      <c r="C227" s="43" t="s">
        <v>425</v>
      </c>
      <c r="D227" s="91"/>
      <c r="E227" s="91"/>
    </row>
    <row r="228" spans="1:5" x14ac:dyDescent="0.2">
      <c r="A228" s="88" t="s">
        <v>426</v>
      </c>
      <c r="B228" s="89" t="s">
        <v>427</v>
      </c>
      <c r="C228" s="43" t="s">
        <v>428</v>
      </c>
      <c r="D228" s="91"/>
      <c r="E228" s="91"/>
    </row>
    <row r="229" spans="1:5" x14ac:dyDescent="0.2">
      <c r="A229" s="88" t="s">
        <v>429</v>
      </c>
      <c r="B229" s="89" t="s">
        <v>430</v>
      </c>
      <c r="C229" s="43" t="s">
        <v>431</v>
      </c>
      <c r="D229" s="91"/>
      <c r="E229" s="91"/>
    </row>
    <row r="230" spans="1:5" x14ac:dyDescent="0.2">
      <c r="A230" s="88" t="s">
        <v>432</v>
      </c>
      <c r="B230" s="89" t="s">
        <v>433</v>
      </c>
      <c r="C230" s="43" t="s">
        <v>434</v>
      </c>
      <c r="D230" s="91"/>
      <c r="E230" s="91"/>
    </row>
    <row r="231" spans="1:5" x14ac:dyDescent="0.2">
      <c r="A231" s="88" t="s">
        <v>435</v>
      </c>
      <c r="B231" s="89" t="s">
        <v>436</v>
      </c>
      <c r="C231" s="43" t="s">
        <v>437</v>
      </c>
      <c r="D231" s="91"/>
      <c r="E231" s="91"/>
    </row>
    <row r="232" spans="1:5" x14ac:dyDescent="0.2">
      <c r="A232" s="88" t="s">
        <v>438</v>
      </c>
      <c r="B232" s="89" t="s">
        <v>439</v>
      </c>
      <c r="C232" s="43" t="s">
        <v>431</v>
      </c>
      <c r="D232" s="91"/>
      <c r="E232" s="91"/>
    </row>
    <row r="233" spans="1:5" x14ac:dyDescent="0.2">
      <c r="A233" s="88" t="s">
        <v>440</v>
      </c>
      <c r="B233" s="89" t="s">
        <v>441</v>
      </c>
      <c r="C233" s="43" t="s">
        <v>442</v>
      </c>
      <c r="D233" s="91"/>
      <c r="E233" s="91"/>
    </row>
    <row r="234" spans="1:5" x14ac:dyDescent="0.2">
      <c r="A234" s="88" t="s">
        <v>443</v>
      </c>
      <c r="B234" s="89" t="s">
        <v>444</v>
      </c>
      <c r="C234" s="43" t="s">
        <v>445</v>
      </c>
      <c r="D234" s="91"/>
      <c r="E234" s="91"/>
    </row>
    <row r="235" spans="1:5" x14ac:dyDescent="0.2">
      <c r="A235" s="88" t="s">
        <v>446</v>
      </c>
      <c r="B235" s="89" t="s">
        <v>447</v>
      </c>
      <c r="C235" s="43" t="s">
        <v>448</v>
      </c>
      <c r="D235" s="91"/>
      <c r="E235" s="91"/>
    </row>
    <row r="236" spans="1:5" x14ac:dyDescent="0.2">
      <c r="A236" s="88" t="s">
        <v>449</v>
      </c>
      <c r="B236" s="89" t="s">
        <v>450</v>
      </c>
      <c r="C236" s="43" t="s">
        <v>451</v>
      </c>
      <c r="D236" s="91"/>
      <c r="E236" s="91"/>
    </row>
    <row r="237" spans="1:5" x14ac:dyDescent="0.2">
      <c r="A237" s="88" t="s">
        <v>452</v>
      </c>
      <c r="B237" s="89" t="s">
        <v>453</v>
      </c>
      <c r="C237" s="43" t="s">
        <v>454</v>
      </c>
      <c r="D237" s="91"/>
      <c r="E237" s="91"/>
    </row>
    <row r="238" spans="1:5" x14ac:dyDescent="0.2">
      <c r="A238" s="88" t="s">
        <v>455</v>
      </c>
      <c r="B238" s="89" t="s">
        <v>456</v>
      </c>
      <c r="C238" s="43" t="s">
        <v>457</v>
      </c>
      <c r="D238" s="91"/>
      <c r="E238" s="91"/>
    </row>
    <row r="239" spans="1:5" x14ac:dyDescent="0.2">
      <c r="A239" s="88" t="s">
        <v>458</v>
      </c>
      <c r="B239" s="89" t="s">
        <v>459</v>
      </c>
      <c r="C239" s="43" t="s">
        <v>460</v>
      </c>
      <c r="D239" s="91"/>
      <c r="E239" s="91"/>
    </row>
    <row r="240" spans="1:5" x14ac:dyDescent="0.2">
      <c r="A240" s="88" t="s">
        <v>461</v>
      </c>
      <c r="B240" s="56" t="s">
        <v>462</v>
      </c>
      <c r="C240" s="57" t="s">
        <v>463</v>
      </c>
      <c r="D240" s="91"/>
      <c r="E240" s="91"/>
    </row>
    <row r="241" spans="1:5" x14ac:dyDescent="0.2">
      <c r="A241" s="88" t="s">
        <v>464</v>
      </c>
      <c r="B241" s="89" t="s">
        <v>465</v>
      </c>
      <c r="C241" s="43" t="s">
        <v>466</v>
      </c>
      <c r="D241" s="91"/>
      <c r="E241" s="91"/>
    </row>
    <row r="242" spans="1:5" x14ac:dyDescent="0.2">
      <c r="A242" s="88" t="s">
        <v>467</v>
      </c>
      <c r="B242" s="89" t="s">
        <v>468</v>
      </c>
      <c r="C242" s="43" t="s">
        <v>469</v>
      </c>
      <c r="D242" s="91"/>
      <c r="E242" s="91"/>
    </row>
    <row r="243" spans="1:5" x14ac:dyDescent="0.2">
      <c r="A243" s="88" t="s">
        <v>470</v>
      </c>
      <c r="B243" s="89" t="s">
        <v>471</v>
      </c>
      <c r="C243" s="88" t="s">
        <v>472</v>
      </c>
      <c r="D243" s="91"/>
      <c r="E243" s="110"/>
    </row>
    <row r="244" spans="1:5" x14ac:dyDescent="0.2">
      <c r="A244" s="88" t="s">
        <v>473</v>
      </c>
      <c r="B244" s="89" t="s">
        <v>474</v>
      </c>
      <c r="C244" s="43" t="s">
        <v>475</v>
      </c>
      <c r="D244" s="91"/>
      <c r="E244" s="91"/>
    </row>
    <row r="245" spans="1:5" x14ac:dyDescent="0.2">
      <c r="A245" s="88" t="s">
        <v>476</v>
      </c>
      <c r="B245" s="89" t="s">
        <v>477</v>
      </c>
      <c r="C245" s="43" t="s">
        <v>478</v>
      </c>
      <c r="D245" s="91"/>
      <c r="E245" s="91"/>
    </row>
    <row r="246" spans="1:5" x14ac:dyDescent="0.2">
      <c r="A246" s="88" t="s">
        <v>479</v>
      </c>
      <c r="B246" s="89" t="s">
        <v>480</v>
      </c>
      <c r="C246" s="43" t="s">
        <v>481</v>
      </c>
      <c r="D246" s="91"/>
      <c r="E246" s="91"/>
    </row>
    <row r="247" spans="1:5" x14ac:dyDescent="0.2">
      <c r="A247" s="88" t="s">
        <v>482</v>
      </c>
      <c r="B247" s="89" t="s">
        <v>483</v>
      </c>
      <c r="C247" s="43" t="s">
        <v>484</v>
      </c>
      <c r="D247" s="91"/>
      <c r="E247" s="91"/>
    </row>
    <row r="248" spans="1:5" x14ac:dyDescent="0.2">
      <c r="A248" s="88" t="s">
        <v>485</v>
      </c>
      <c r="B248" s="89" t="s">
        <v>486</v>
      </c>
      <c r="C248" s="43" t="s">
        <v>487</v>
      </c>
      <c r="D248" s="91"/>
      <c r="E248" s="111"/>
    </row>
    <row r="249" spans="1:5" x14ac:dyDescent="0.2">
      <c r="A249" s="88" t="s">
        <v>488</v>
      </c>
      <c r="B249" s="89" t="s">
        <v>489</v>
      </c>
      <c r="C249" s="43" t="s">
        <v>490</v>
      </c>
      <c r="D249" s="91"/>
      <c r="E249" s="91"/>
    </row>
    <row r="250" spans="1:5" x14ac:dyDescent="0.2">
      <c r="A250" s="88" t="s">
        <v>491</v>
      </c>
      <c r="B250" s="89" t="s">
        <v>492</v>
      </c>
      <c r="C250" s="43" t="s">
        <v>493</v>
      </c>
      <c r="D250" s="91"/>
      <c r="E250" s="91"/>
    </row>
    <row r="251" spans="1:5" x14ac:dyDescent="0.2">
      <c r="A251" s="88" t="s">
        <v>494</v>
      </c>
      <c r="B251" s="89" t="s">
        <v>495</v>
      </c>
      <c r="C251" s="43" t="s">
        <v>496</v>
      </c>
      <c r="D251" s="91"/>
      <c r="E251" s="91"/>
    </row>
    <row r="252" spans="1:5" x14ac:dyDescent="0.2">
      <c r="A252" s="88" t="s">
        <v>497</v>
      </c>
      <c r="B252" s="89" t="s">
        <v>498</v>
      </c>
      <c r="C252" s="43" t="s">
        <v>499</v>
      </c>
      <c r="D252" s="91"/>
      <c r="E252" s="91"/>
    </row>
    <row r="253" spans="1:5" x14ac:dyDescent="0.2">
      <c r="A253" s="88" t="s">
        <v>500</v>
      </c>
      <c r="B253" s="89" t="s">
        <v>501</v>
      </c>
      <c r="C253" s="43" t="s">
        <v>502</v>
      </c>
      <c r="D253" s="91"/>
      <c r="E253" s="91"/>
    </row>
    <row r="254" spans="1:5" x14ac:dyDescent="0.2">
      <c r="A254" s="88" t="s">
        <v>503</v>
      </c>
      <c r="B254" s="89" t="s">
        <v>504</v>
      </c>
      <c r="C254" s="43" t="s">
        <v>505</v>
      </c>
      <c r="D254" s="91"/>
      <c r="E254" s="91"/>
    </row>
    <row r="255" spans="1:5" x14ac:dyDescent="0.2">
      <c r="A255" s="88" t="s">
        <v>506</v>
      </c>
      <c r="B255" s="89" t="s">
        <v>507</v>
      </c>
      <c r="C255" s="43" t="s">
        <v>508</v>
      </c>
      <c r="D255" s="91"/>
      <c r="E255" s="91"/>
    </row>
    <row r="256" spans="1:5" x14ac:dyDescent="0.2">
      <c r="A256" s="88" t="s">
        <v>509</v>
      </c>
      <c r="B256" s="89" t="s">
        <v>510</v>
      </c>
      <c r="C256" s="43" t="s">
        <v>511</v>
      </c>
      <c r="D256" s="91"/>
      <c r="E256" s="111"/>
    </row>
    <row r="257" spans="1:5" x14ac:dyDescent="0.2">
      <c r="A257" s="88" t="s">
        <v>512</v>
      </c>
      <c r="B257" s="89" t="s">
        <v>513</v>
      </c>
      <c r="C257" s="43" t="s">
        <v>514</v>
      </c>
      <c r="D257" s="91"/>
      <c r="E257" s="91"/>
    </row>
    <row r="258" spans="1:5" x14ac:dyDescent="0.2">
      <c r="A258" s="88" t="s">
        <v>515</v>
      </c>
      <c r="B258" s="89" t="s">
        <v>516</v>
      </c>
      <c r="C258" s="43" t="s">
        <v>517</v>
      </c>
      <c r="D258" s="91"/>
      <c r="E258" s="91"/>
    </row>
    <row r="259" spans="1:5" x14ac:dyDescent="0.2">
      <c r="A259" s="88" t="s">
        <v>518</v>
      </c>
      <c r="B259" s="89" t="s">
        <v>516</v>
      </c>
      <c r="C259" s="43" t="s">
        <v>519</v>
      </c>
      <c r="D259" s="91"/>
      <c r="E259" s="91"/>
    </row>
    <row r="260" spans="1:5" x14ac:dyDescent="0.2">
      <c r="A260" s="88" t="s">
        <v>520</v>
      </c>
      <c r="B260" s="89" t="s">
        <v>521</v>
      </c>
      <c r="C260" s="43" t="s">
        <v>522</v>
      </c>
      <c r="D260" s="91"/>
      <c r="E260" s="91"/>
    </row>
    <row r="261" spans="1:5" x14ac:dyDescent="0.2">
      <c r="A261" s="88" t="s">
        <v>523</v>
      </c>
      <c r="B261" s="89" t="s">
        <v>521</v>
      </c>
      <c r="C261" s="43" t="s">
        <v>524</v>
      </c>
      <c r="D261" s="91"/>
      <c r="E261" s="91"/>
    </row>
    <row r="262" spans="1:5" x14ac:dyDescent="0.2">
      <c r="A262" s="88" t="s">
        <v>525</v>
      </c>
      <c r="B262" s="89" t="s">
        <v>526</v>
      </c>
      <c r="C262" s="43" t="s">
        <v>527</v>
      </c>
      <c r="D262" s="91"/>
      <c r="E262" s="91"/>
    </row>
    <row r="263" spans="1:5" x14ac:dyDescent="0.2">
      <c r="A263" s="88" t="s">
        <v>528</v>
      </c>
      <c r="B263" s="89" t="s">
        <v>529</v>
      </c>
      <c r="C263" s="43" t="s">
        <v>514</v>
      </c>
      <c r="D263" s="91"/>
      <c r="E263" s="91"/>
    </row>
    <row r="264" spans="1:5" x14ac:dyDescent="0.2">
      <c r="A264" s="88" t="s">
        <v>530</v>
      </c>
      <c r="B264" s="89" t="s">
        <v>531</v>
      </c>
      <c r="C264" s="43" t="s">
        <v>532</v>
      </c>
      <c r="D264" s="91"/>
      <c r="E264" s="91"/>
    </row>
    <row r="265" spans="1:5" x14ac:dyDescent="0.2">
      <c r="A265" s="88" t="s">
        <v>533</v>
      </c>
      <c r="B265" s="89" t="s">
        <v>534</v>
      </c>
      <c r="C265" s="43" t="s">
        <v>535</v>
      </c>
      <c r="D265" s="91"/>
      <c r="E265" s="91"/>
    </row>
    <row r="266" spans="1:5" x14ac:dyDescent="0.2">
      <c r="A266" s="88" t="s">
        <v>536</v>
      </c>
      <c r="B266" s="89" t="s">
        <v>537</v>
      </c>
      <c r="C266" s="43" t="s">
        <v>454</v>
      </c>
      <c r="D266" s="91"/>
      <c r="E266" s="91"/>
    </row>
    <row r="267" spans="1:5" x14ac:dyDescent="0.2">
      <c r="A267" s="88" t="s">
        <v>538</v>
      </c>
      <c r="B267" s="89" t="s">
        <v>539</v>
      </c>
      <c r="C267" s="43" t="s">
        <v>540</v>
      </c>
      <c r="D267" s="91"/>
      <c r="E267" s="91"/>
    </row>
    <row r="268" spans="1:5" x14ac:dyDescent="0.2">
      <c r="A268" s="88" t="s">
        <v>541</v>
      </c>
      <c r="B268" s="89" t="s">
        <v>542</v>
      </c>
      <c r="C268" s="43" t="s">
        <v>543</v>
      </c>
      <c r="D268" s="91"/>
      <c r="E268" s="91"/>
    </row>
    <row r="269" spans="1:5" x14ac:dyDescent="0.2">
      <c r="A269" s="88" t="s">
        <v>544</v>
      </c>
      <c r="B269" s="89" t="s">
        <v>545</v>
      </c>
      <c r="C269" s="43" t="s">
        <v>546</v>
      </c>
      <c r="D269" s="91"/>
      <c r="E269" s="91"/>
    </row>
    <row r="270" spans="1:5" x14ac:dyDescent="0.2">
      <c r="A270" s="88" t="s">
        <v>547</v>
      </c>
      <c r="B270" s="89" t="s">
        <v>548</v>
      </c>
      <c r="C270" s="43" t="s">
        <v>549</v>
      </c>
      <c r="D270" s="91"/>
      <c r="E270" s="91"/>
    </row>
    <row r="271" spans="1:5" x14ac:dyDescent="0.2">
      <c r="A271" s="88" t="s">
        <v>550</v>
      </c>
      <c r="B271" s="89" t="s">
        <v>551</v>
      </c>
      <c r="C271" s="43" t="s">
        <v>454</v>
      </c>
      <c r="D271" s="91"/>
      <c r="E271" s="91"/>
    </row>
    <row r="272" spans="1:5" x14ac:dyDescent="0.2">
      <c r="A272" s="88" t="s">
        <v>552</v>
      </c>
      <c r="B272" s="89" t="s">
        <v>553</v>
      </c>
      <c r="C272" s="43" t="s">
        <v>554</v>
      </c>
      <c r="D272" s="91"/>
      <c r="E272" s="91"/>
    </row>
    <row r="273" spans="1:5" x14ac:dyDescent="0.2">
      <c r="A273" s="88" t="s">
        <v>555</v>
      </c>
      <c r="B273" s="89" t="s">
        <v>556</v>
      </c>
      <c r="C273" s="43" t="s">
        <v>557</v>
      </c>
      <c r="D273" s="91"/>
      <c r="E273" s="91"/>
    </row>
    <row r="274" spans="1:5" x14ac:dyDescent="0.2">
      <c r="A274" s="88" t="s">
        <v>558</v>
      </c>
      <c r="B274" s="89" t="s">
        <v>559</v>
      </c>
      <c r="C274" s="88" t="s">
        <v>560</v>
      </c>
      <c r="D274" s="91"/>
      <c r="E274" s="91"/>
    </row>
    <row r="275" spans="1:5" x14ac:dyDescent="0.2">
      <c r="A275" s="88" t="s">
        <v>561</v>
      </c>
      <c r="B275" s="89" t="s">
        <v>559</v>
      </c>
      <c r="C275" s="43" t="s">
        <v>562</v>
      </c>
      <c r="D275" s="91"/>
      <c r="E275" s="91"/>
    </row>
    <row r="276" spans="1:5" x14ac:dyDescent="0.2">
      <c r="A276" s="88" t="s">
        <v>563</v>
      </c>
      <c r="B276" s="89" t="s">
        <v>564</v>
      </c>
      <c r="C276" s="43" t="s">
        <v>565</v>
      </c>
      <c r="D276" s="91"/>
      <c r="E276" s="91"/>
    </row>
    <row r="277" spans="1:5" x14ac:dyDescent="0.2">
      <c r="A277" s="88" t="s">
        <v>566</v>
      </c>
      <c r="B277" s="89" t="s">
        <v>567</v>
      </c>
      <c r="C277" s="43" t="s">
        <v>568</v>
      </c>
      <c r="D277" s="91"/>
      <c r="E277" s="111"/>
    </row>
    <row r="278" spans="1:5" x14ac:dyDescent="0.2">
      <c r="A278" s="88" t="s">
        <v>569</v>
      </c>
      <c r="B278" s="89" t="s">
        <v>570</v>
      </c>
      <c r="C278" s="43" t="s">
        <v>425</v>
      </c>
      <c r="D278" s="91"/>
      <c r="E278" s="91"/>
    </row>
    <row r="279" spans="1:5" x14ac:dyDescent="0.2">
      <c r="A279" s="88" t="s">
        <v>571</v>
      </c>
      <c r="B279" s="89" t="s">
        <v>572</v>
      </c>
      <c r="C279" s="43" t="s">
        <v>573</v>
      </c>
      <c r="D279" s="91"/>
      <c r="E279" s="91"/>
    </row>
    <row r="280" spans="1:5" x14ac:dyDescent="0.2">
      <c r="A280" s="88" t="s">
        <v>574</v>
      </c>
      <c r="B280" s="89" t="s">
        <v>575</v>
      </c>
      <c r="C280" s="43" t="s">
        <v>573</v>
      </c>
      <c r="D280" s="91"/>
      <c r="E280" s="91"/>
    </row>
    <row r="281" spans="1:5" x14ac:dyDescent="0.2">
      <c r="A281" s="88" t="s">
        <v>576</v>
      </c>
      <c r="B281" s="89" t="s">
        <v>577</v>
      </c>
      <c r="C281" s="43" t="s">
        <v>578</v>
      </c>
      <c r="D281" s="91"/>
      <c r="E281" s="91"/>
    </row>
    <row r="282" spans="1:5" x14ac:dyDescent="0.2">
      <c r="A282" s="88" t="s">
        <v>579</v>
      </c>
      <c r="B282" s="89" t="s">
        <v>580</v>
      </c>
      <c r="C282" s="43" t="s">
        <v>581</v>
      </c>
      <c r="D282" s="91"/>
      <c r="E282" s="91"/>
    </row>
    <row r="283" spans="1:5" x14ac:dyDescent="0.2">
      <c r="A283" s="88" t="s">
        <v>582</v>
      </c>
      <c r="B283" s="89" t="s">
        <v>583</v>
      </c>
      <c r="C283" s="43" t="s">
        <v>584</v>
      </c>
      <c r="D283" s="91"/>
      <c r="E283" s="91"/>
    </row>
    <row r="284" spans="1:5" x14ac:dyDescent="0.2">
      <c r="A284" s="88" t="s">
        <v>585</v>
      </c>
      <c r="B284" s="89" t="s">
        <v>586</v>
      </c>
      <c r="C284" s="43" t="s">
        <v>587</v>
      </c>
      <c r="D284" s="91"/>
      <c r="E284" s="91"/>
    </row>
    <row r="285" spans="1:5" x14ac:dyDescent="0.2">
      <c r="A285" s="88" t="s">
        <v>588</v>
      </c>
      <c r="B285" s="89" t="s">
        <v>589</v>
      </c>
      <c r="C285" s="43" t="s">
        <v>590</v>
      </c>
      <c r="D285" s="91"/>
      <c r="E285" s="91"/>
    </row>
    <row r="286" spans="1:5" x14ac:dyDescent="0.2">
      <c r="A286" s="88" t="s">
        <v>591</v>
      </c>
      <c r="B286" s="89" t="s">
        <v>592</v>
      </c>
      <c r="C286" s="43" t="s">
        <v>593</v>
      </c>
      <c r="D286" s="91"/>
      <c r="E286" s="91"/>
    </row>
    <row r="287" spans="1:5" x14ac:dyDescent="0.2">
      <c r="A287" s="88" t="s">
        <v>594</v>
      </c>
      <c r="B287" s="89" t="s">
        <v>595</v>
      </c>
      <c r="C287" s="43" t="s">
        <v>596</v>
      </c>
      <c r="D287" s="91"/>
      <c r="E287" s="91"/>
    </row>
    <row r="288" spans="1:5" x14ac:dyDescent="0.2">
      <c r="A288" s="88" t="s">
        <v>597</v>
      </c>
      <c r="B288" s="89" t="s">
        <v>595</v>
      </c>
      <c r="C288" s="43" t="s">
        <v>598</v>
      </c>
      <c r="D288" s="91"/>
      <c r="E288" s="91"/>
    </row>
    <row r="289" spans="1:5" x14ac:dyDescent="0.2">
      <c r="A289" s="43" t="s">
        <v>599</v>
      </c>
      <c r="B289" s="43" t="s">
        <v>600</v>
      </c>
      <c r="C289" s="43" t="s">
        <v>601</v>
      </c>
      <c r="D289" s="91"/>
      <c r="E289" s="91"/>
    </row>
    <row r="290" spans="1:5" x14ac:dyDescent="0.2">
      <c r="A290" s="88" t="s">
        <v>602</v>
      </c>
      <c r="B290" s="89" t="s">
        <v>600</v>
      </c>
      <c r="C290" s="43" t="s">
        <v>603</v>
      </c>
      <c r="D290" s="91"/>
      <c r="E290" s="91"/>
    </row>
    <row r="291" spans="1:5" x14ac:dyDescent="0.2">
      <c r="A291" s="88" t="s">
        <v>604</v>
      </c>
      <c r="B291" s="89" t="s">
        <v>605</v>
      </c>
      <c r="C291" s="43" t="s">
        <v>606</v>
      </c>
      <c r="D291" s="91"/>
      <c r="E291" s="91"/>
    </row>
    <row r="292" spans="1:5" x14ac:dyDescent="0.2">
      <c r="A292" s="88" t="s">
        <v>607</v>
      </c>
      <c r="B292" s="89" t="s">
        <v>608</v>
      </c>
      <c r="C292" s="43" t="s">
        <v>522</v>
      </c>
      <c r="D292" s="91"/>
      <c r="E292" s="91"/>
    </row>
    <row r="293" spans="1:5" x14ac:dyDescent="0.2">
      <c r="A293" s="88" t="s">
        <v>609</v>
      </c>
      <c r="B293" s="89" t="s">
        <v>610</v>
      </c>
      <c r="C293" s="43" t="s">
        <v>425</v>
      </c>
      <c r="D293" s="91"/>
      <c r="E293" s="91"/>
    </row>
    <row r="294" spans="1:5" x14ac:dyDescent="0.2">
      <c r="A294" s="88" t="s">
        <v>611</v>
      </c>
      <c r="B294" s="89" t="s">
        <v>612</v>
      </c>
      <c r="C294" s="43" t="s">
        <v>613</v>
      </c>
      <c r="D294" s="91"/>
      <c r="E294" s="91"/>
    </row>
    <row r="295" spans="1:5" x14ac:dyDescent="0.2">
      <c r="A295" s="88" t="s">
        <v>614</v>
      </c>
      <c r="B295" s="89" t="s">
        <v>612</v>
      </c>
      <c r="C295" s="43" t="s">
        <v>615</v>
      </c>
      <c r="D295" s="91"/>
      <c r="E295" s="91"/>
    </row>
    <row r="296" spans="1:5" x14ac:dyDescent="0.2">
      <c r="A296" s="88" t="s">
        <v>616</v>
      </c>
      <c r="B296" s="89" t="s">
        <v>617</v>
      </c>
      <c r="C296" s="43" t="s">
        <v>475</v>
      </c>
      <c r="D296" s="91"/>
      <c r="E296" s="91"/>
    </row>
    <row r="297" spans="1:5" x14ac:dyDescent="0.2">
      <c r="A297" s="88" t="s">
        <v>618</v>
      </c>
      <c r="B297" s="89" t="s">
        <v>619</v>
      </c>
      <c r="C297" s="43" t="s">
        <v>620</v>
      </c>
      <c r="D297" s="91"/>
      <c r="E297" s="91"/>
    </row>
    <row r="298" spans="1:5" x14ac:dyDescent="0.2">
      <c r="A298" s="88" t="s">
        <v>621</v>
      </c>
      <c r="B298" s="89" t="s">
        <v>622</v>
      </c>
      <c r="C298" s="43" t="s">
        <v>472</v>
      </c>
      <c r="D298" s="91"/>
      <c r="E298" s="91"/>
    </row>
    <row r="299" spans="1:5" x14ac:dyDescent="0.2">
      <c r="A299" s="88" t="s">
        <v>623</v>
      </c>
      <c r="B299" s="89" t="s">
        <v>624</v>
      </c>
      <c r="C299" s="43" t="s">
        <v>423</v>
      </c>
      <c r="D299" s="111"/>
      <c r="E299" s="91"/>
    </row>
    <row r="300" spans="1:5" x14ac:dyDescent="0.2">
      <c r="A300" s="88" t="s">
        <v>625</v>
      </c>
      <c r="B300" s="89" t="s">
        <v>626</v>
      </c>
      <c r="C300" s="43" t="s">
        <v>627</v>
      </c>
      <c r="D300" s="91"/>
      <c r="E300" s="91"/>
    </row>
    <row r="301" spans="1:5" x14ac:dyDescent="0.2">
      <c r="A301" s="88" t="s">
        <v>628</v>
      </c>
      <c r="B301" s="89" t="s">
        <v>626</v>
      </c>
      <c r="C301" s="43" t="s">
        <v>524</v>
      </c>
      <c r="D301" s="91"/>
      <c r="E301" s="91"/>
    </row>
    <row r="302" spans="1:5" x14ac:dyDescent="0.2">
      <c r="A302" s="88" t="s">
        <v>629</v>
      </c>
      <c r="B302" s="89" t="s">
        <v>630</v>
      </c>
      <c r="C302" s="43" t="s">
        <v>423</v>
      </c>
      <c r="D302" s="91"/>
      <c r="E302" s="91"/>
    </row>
    <row r="303" spans="1:5" x14ac:dyDescent="0.2">
      <c r="A303" s="88" t="s">
        <v>631</v>
      </c>
      <c r="B303" s="89" t="s">
        <v>632</v>
      </c>
      <c r="C303" s="43" t="s">
        <v>633</v>
      </c>
      <c r="D303" s="91"/>
      <c r="E303" s="91"/>
    </row>
    <row r="304" spans="1:5" x14ac:dyDescent="0.2">
      <c r="A304" s="88" t="s">
        <v>634</v>
      </c>
      <c r="B304" s="89" t="s">
        <v>635</v>
      </c>
      <c r="C304" s="43" t="s">
        <v>514</v>
      </c>
      <c r="D304" s="91"/>
      <c r="E304" s="91"/>
    </row>
    <row r="305" spans="1:5" x14ac:dyDescent="0.2">
      <c r="A305" s="88" t="s">
        <v>636</v>
      </c>
      <c r="B305" s="89" t="s">
        <v>635</v>
      </c>
      <c r="C305" s="43" t="s">
        <v>598</v>
      </c>
      <c r="D305" s="91"/>
      <c r="E305" s="91"/>
    </row>
    <row r="306" spans="1:5" x14ac:dyDescent="0.2">
      <c r="A306" s="88" t="s">
        <v>637</v>
      </c>
      <c r="B306" s="89" t="s">
        <v>638</v>
      </c>
      <c r="C306" s="43" t="s">
        <v>639</v>
      </c>
      <c r="D306" s="91"/>
      <c r="E306" s="91"/>
    </row>
    <row r="307" spans="1:5" x14ac:dyDescent="0.2">
      <c r="A307" s="88" t="s">
        <v>640</v>
      </c>
      <c r="B307" s="89" t="s">
        <v>641</v>
      </c>
      <c r="C307" s="43" t="s">
        <v>642</v>
      </c>
      <c r="D307" s="91"/>
      <c r="E307" s="91"/>
    </row>
    <row r="308" spans="1:5" x14ac:dyDescent="0.2">
      <c r="A308" s="88" t="s">
        <v>643</v>
      </c>
      <c r="B308" s="89" t="s">
        <v>644</v>
      </c>
      <c r="C308" s="43" t="s">
        <v>645</v>
      </c>
      <c r="D308" s="91"/>
      <c r="E308" s="91"/>
    </row>
    <row r="309" spans="1:5" x14ac:dyDescent="0.2">
      <c r="A309" s="88" t="s">
        <v>646</v>
      </c>
      <c r="B309" s="89" t="s">
        <v>647</v>
      </c>
      <c r="C309" s="43" t="s">
        <v>648</v>
      </c>
      <c r="D309" s="91"/>
      <c r="E309" s="111"/>
    </row>
    <row r="310" spans="1:5" x14ac:dyDescent="0.2">
      <c r="A310" s="88" t="s">
        <v>649</v>
      </c>
      <c r="B310" s="89" t="s">
        <v>650</v>
      </c>
      <c r="C310" s="43" t="s">
        <v>478</v>
      </c>
      <c r="D310" s="91"/>
      <c r="E310" s="91"/>
    </row>
    <row r="311" spans="1:5" x14ac:dyDescent="0.2">
      <c r="A311" s="88" t="s">
        <v>651</v>
      </c>
      <c r="B311" s="89" t="s">
        <v>652</v>
      </c>
      <c r="C311" s="43" t="s">
        <v>653</v>
      </c>
      <c r="D311" s="91"/>
      <c r="E311" s="91"/>
    </row>
    <row r="312" spans="1:5" x14ac:dyDescent="0.2">
      <c r="A312" s="88" t="s">
        <v>654</v>
      </c>
      <c r="B312" s="89" t="s">
        <v>655</v>
      </c>
      <c r="C312" s="43" t="s">
        <v>460</v>
      </c>
      <c r="D312" s="91"/>
      <c r="E312" s="91"/>
    </row>
    <row r="313" spans="1:5" x14ac:dyDescent="0.2">
      <c r="A313" s="88" t="s">
        <v>656</v>
      </c>
      <c r="B313" s="89" t="s">
        <v>657</v>
      </c>
      <c r="C313" s="43" t="s">
        <v>658</v>
      </c>
      <c r="D313" s="91"/>
      <c r="E313" s="91"/>
    </row>
    <row r="314" spans="1:5" x14ac:dyDescent="0.2">
      <c r="A314" s="88" t="s">
        <v>659</v>
      </c>
      <c r="B314" s="89" t="s">
        <v>660</v>
      </c>
      <c r="C314" s="43" t="s">
        <v>425</v>
      </c>
      <c r="D314" s="91"/>
      <c r="E314" s="91"/>
    </row>
    <row r="315" spans="1:5" x14ac:dyDescent="0.2">
      <c r="A315" s="88" t="s">
        <v>661</v>
      </c>
      <c r="B315" s="89" t="s">
        <v>662</v>
      </c>
      <c r="C315" s="43" t="s">
        <v>663</v>
      </c>
      <c r="D315" s="91"/>
      <c r="E315" s="91"/>
    </row>
    <row r="316" spans="1:5" x14ac:dyDescent="0.2">
      <c r="A316" s="88" t="s">
        <v>664</v>
      </c>
      <c r="B316" s="89" t="s">
        <v>665</v>
      </c>
      <c r="C316" s="43" t="s">
        <v>666</v>
      </c>
      <c r="D316" s="91"/>
      <c r="E316" s="91"/>
    </row>
    <row r="317" spans="1:5" x14ac:dyDescent="0.2">
      <c r="A317" s="88" t="s">
        <v>667</v>
      </c>
      <c r="B317" s="89" t="s">
        <v>668</v>
      </c>
      <c r="C317" s="43" t="s">
        <v>669</v>
      </c>
      <c r="D317" s="91"/>
      <c r="E317" s="91"/>
    </row>
    <row r="318" spans="1:5" x14ac:dyDescent="0.2">
      <c r="A318" s="88" t="s">
        <v>670</v>
      </c>
      <c r="B318" s="89" t="s">
        <v>671</v>
      </c>
      <c r="C318" s="43" t="s">
        <v>672</v>
      </c>
      <c r="D318" s="91"/>
      <c r="E318" s="91"/>
    </row>
    <row r="319" spans="1:5" x14ac:dyDescent="0.2">
      <c r="A319" s="88" t="s">
        <v>673</v>
      </c>
      <c r="B319" s="89" t="s">
        <v>674</v>
      </c>
      <c r="C319" s="43" t="s">
        <v>514</v>
      </c>
      <c r="D319" s="91"/>
      <c r="E319" s="91"/>
    </row>
    <row r="320" spans="1:5" x14ac:dyDescent="0.2">
      <c r="A320" s="88" t="s">
        <v>675</v>
      </c>
      <c r="B320" s="89" t="s">
        <v>676</v>
      </c>
      <c r="C320" s="43" t="s">
        <v>677</v>
      </c>
      <c r="D320" s="91"/>
      <c r="E320" s="91"/>
    </row>
    <row r="321" spans="1:5" x14ac:dyDescent="0.2">
      <c r="A321" s="88" t="s">
        <v>678</v>
      </c>
      <c r="B321" s="89" t="s">
        <v>679</v>
      </c>
      <c r="C321" s="43" t="s">
        <v>680</v>
      </c>
      <c r="D321" s="91"/>
      <c r="E321" s="91"/>
    </row>
    <row r="322" spans="1:5" x14ac:dyDescent="0.2">
      <c r="A322" s="88" t="s">
        <v>681</v>
      </c>
      <c r="B322" s="89" t="s">
        <v>682</v>
      </c>
      <c r="C322" s="43" t="s">
        <v>442</v>
      </c>
      <c r="D322" s="91"/>
      <c r="E322" s="91"/>
    </row>
    <row r="323" spans="1:5" x14ac:dyDescent="0.2">
      <c r="A323" s="88" t="s">
        <v>683</v>
      </c>
      <c r="B323" s="89" t="s">
        <v>684</v>
      </c>
      <c r="C323" s="43" t="s">
        <v>685</v>
      </c>
      <c r="D323" s="91"/>
      <c r="E323" s="91"/>
    </row>
    <row r="324" spans="1:5" x14ac:dyDescent="0.2">
      <c r="A324" s="88" t="s">
        <v>686</v>
      </c>
      <c r="B324" s="89" t="s">
        <v>687</v>
      </c>
      <c r="C324" s="43" t="s">
        <v>565</v>
      </c>
      <c r="D324" s="91"/>
      <c r="E324" s="91"/>
    </row>
    <row r="325" spans="1:5" x14ac:dyDescent="0.2">
      <c r="A325" s="88" t="s">
        <v>688</v>
      </c>
      <c r="B325" s="89" t="s">
        <v>689</v>
      </c>
      <c r="C325" s="43" t="s">
        <v>690</v>
      </c>
      <c r="D325" s="91"/>
      <c r="E325" s="91"/>
    </row>
    <row r="326" spans="1:5" x14ac:dyDescent="0.2">
      <c r="A326" s="88" t="s">
        <v>691</v>
      </c>
      <c r="B326" s="43" t="s">
        <v>692</v>
      </c>
      <c r="C326" s="43" t="s">
        <v>428</v>
      </c>
      <c r="D326" s="91"/>
      <c r="E326" s="91"/>
    </row>
    <row r="327" spans="1:5" x14ac:dyDescent="0.2">
      <c r="A327" s="88" t="s">
        <v>693</v>
      </c>
      <c r="B327" s="89" t="s">
        <v>694</v>
      </c>
      <c r="C327" s="43" t="s">
        <v>695</v>
      </c>
      <c r="D327" s="91"/>
      <c r="E327" s="91"/>
    </row>
    <row r="328" spans="1:5" x14ac:dyDescent="0.2">
      <c r="A328" s="88" t="s">
        <v>696</v>
      </c>
      <c r="B328" s="89" t="s">
        <v>697</v>
      </c>
      <c r="C328" s="43" t="s">
        <v>698</v>
      </c>
      <c r="D328" s="91"/>
      <c r="E328" s="91"/>
    </row>
    <row r="329" spans="1:5" x14ac:dyDescent="0.2">
      <c r="A329" s="88" t="s">
        <v>699</v>
      </c>
      <c r="B329" s="89" t="s">
        <v>700</v>
      </c>
      <c r="C329" s="43" t="s">
        <v>701</v>
      </c>
      <c r="D329" s="91"/>
      <c r="E329" s="91"/>
    </row>
    <row r="330" spans="1:5" x14ac:dyDescent="0.2">
      <c r="A330" s="88" t="s">
        <v>702</v>
      </c>
      <c r="B330" s="89" t="s">
        <v>700</v>
      </c>
      <c r="C330" s="43" t="s">
        <v>524</v>
      </c>
      <c r="D330" s="91"/>
      <c r="E330" s="91"/>
    </row>
    <row r="331" spans="1:5" x14ac:dyDescent="0.2">
      <c r="A331" s="88" t="s">
        <v>703</v>
      </c>
      <c r="B331" s="89" t="s">
        <v>704</v>
      </c>
      <c r="C331" s="43" t="s">
        <v>705</v>
      </c>
      <c r="D331" s="91"/>
      <c r="E331" s="91"/>
    </row>
    <row r="332" spans="1:5" x14ac:dyDescent="0.2">
      <c r="A332" s="88" t="s">
        <v>706</v>
      </c>
      <c r="B332" s="89" t="s">
        <v>707</v>
      </c>
      <c r="C332" s="43" t="s">
        <v>708</v>
      </c>
      <c r="D332" s="91"/>
      <c r="E332" s="91"/>
    </row>
    <row r="333" spans="1:5" x14ac:dyDescent="0.2">
      <c r="A333" s="88" t="s">
        <v>709</v>
      </c>
      <c r="B333" s="89" t="s">
        <v>710</v>
      </c>
      <c r="C333" s="43" t="s">
        <v>711</v>
      </c>
      <c r="D333" s="91"/>
      <c r="E333" s="91"/>
    </row>
    <row r="334" spans="1:5" x14ac:dyDescent="0.2">
      <c r="A334" s="88" t="s">
        <v>712</v>
      </c>
      <c r="B334" s="89" t="s">
        <v>713</v>
      </c>
      <c r="C334" s="43" t="s">
        <v>714</v>
      </c>
      <c r="D334" s="91"/>
      <c r="E334" s="91"/>
    </row>
    <row r="335" spans="1:5" x14ac:dyDescent="0.2">
      <c r="A335" s="88" t="s">
        <v>715</v>
      </c>
      <c r="B335" s="89" t="s">
        <v>716</v>
      </c>
      <c r="C335" s="43" t="s">
        <v>511</v>
      </c>
      <c r="D335" s="91"/>
      <c r="E335" s="91"/>
    </row>
    <row r="336" spans="1:5" x14ac:dyDescent="0.2">
      <c r="A336" s="88" t="s">
        <v>717</v>
      </c>
      <c r="B336" s="89" t="s">
        <v>718</v>
      </c>
      <c r="C336" s="43" t="s">
        <v>714</v>
      </c>
      <c r="D336" s="91"/>
      <c r="E336" s="91"/>
    </row>
    <row r="337" spans="1:5" x14ac:dyDescent="0.2">
      <c r="A337" s="88" t="s">
        <v>719</v>
      </c>
      <c r="B337" s="89" t="s">
        <v>720</v>
      </c>
      <c r="C337" s="43" t="s">
        <v>721</v>
      </c>
      <c r="D337" s="91"/>
      <c r="E337" s="91"/>
    </row>
    <row r="338" spans="1:5" x14ac:dyDescent="0.2">
      <c r="A338" s="88" t="s">
        <v>722</v>
      </c>
      <c r="B338" s="89" t="s">
        <v>720</v>
      </c>
      <c r="C338" s="43" t="s">
        <v>723</v>
      </c>
      <c r="D338" s="59"/>
      <c r="E338" s="91"/>
    </row>
    <row r="339" spans="1:5" x14ac:dyDescent="0.2">
      <c r="A339" s="88" t="s">
        <v>724</v>
      </c>
      <c r="B339" s="89" t="s">
        <v>725</v>
      </c>
      <c r="C339" s="43" t="s">
        <v>726</v>
      </c>
      <c r="D339" s="59"/>
      <c r="E339" s="91"/>
    </row>
    <row r="340" spans="1:5" x14ac:dyDescent="0.2">
      <c r="A340" s="88" t="s">
        <v>727</v>
      </c>
      <c r="B340" s="89" t="s">
        <v>728</v>
      </c>
      <c r="C340" s="43" t="s">
        <v>729</v>
      </c>
      <c r="D340" s="59"/>
      <c r="E340" s="91"/>
    </row>
    <row r="341" spans="1:5" x14ac:dyDescent="0.2">
      <c r="A341" s="88" t="s">
        <v>730</v>
      </c>
      <c r="B341" s="89" t="s">
        <v>731</v>
      </c>
      <c r="C341" s="43" t="s">
        <v>732</v>
      </c>
      <c r="D341" s="59"/>
      <c r="E341" s="91"/>
    </row>
    <row r="342" spans="1:5" x14ac:dyDescent="0.2">
      <c r="A342" s="88">
        <v>135</v>
      </c>
      <c r="B342" s="89" t="s">
        <v>733</v>
      </c>
      <c r="C342" s="43" t="s">
        <v>578</v>
      </c>
      <c r="D342" s="59"/>
      <c r="E342" s="91"/>
    </row>
    <row r="343" spans="1:5" x14ac:dyDescent="0.2">
      <c r="A343" s="88" t="s">
        <v>734</v>
      </c>
      <c r="B343" s="89" t="s">
        <v>733</v>
      </c>
      <c r="C343" s="43" t="s">
        <v>437</v>
      </c>
      <c r="D343" s="59"/>
      <c r="E343" s="91"/>
    </row>
    <row r="344" spans="1:5" x14ac:dyDescent="0.2">
      <c r="A344" s="88" t="s">
        <v>735</v>
      </c>
      <c r="B344" s="89" t="s">
        <v>736</v>
      </c>
      <c r="C344" s="43" t="s">
        <v>737</v>
      </c>
      <c r="D344" s="59"/>
      <c r="E344" s="91"/>
    </row>
    <row r="345" spans="1:5" x14ac:dyDescent="0.2">
      <c r="A345" s="88" t="s">
        <v>738</v>
      </c>
      <c r="B345" s="89" t="s">
        <v>739</v>
      </c>
      <c r="C345" s="43" t="s">
        <v>517</v>
      </c>
      <c r="D345" s="59"/>
      <c r="E345" s="91"/>
    </row>
    <row r="346" spans="1:5" x14ac:dyDescent="0.2">
      <c r="A346" s="88" t="s">
        <v>740</v>
      </c>
      <c r="B346" s="89" t="s">
        <v>741</v>
      </c>
      <c r="C346" s="43" t="s">
        <v>428</v>
      </c>
      <c r="D346" s="59"/>
      <c r="E346" s="91"/>
    </row>
    <row r="347" spans="1:5" x14ac:dyDescent="0.2">
      <c r="A347" s="88" t="s">
        <v>742</v>
      </c>
      <c r="B347" s="89" t="s">
        <v>743</v>
      </c>
      <c r="C347" s="43" t="s">
        <v>744</v>
      </c>
      <c r="D347" s="59"/>
      <c r="E347" s="91"/>
    </row>
    <row r="348" spans="1:5" x14ac:dyDescent="0.2">
      <c r="A348" s="88" t="s">
        <v>745</v>
      </c>
      <c r="B348" s="89" t="s">
        <v>746</v>
      </c>
      <c r="C348" s="43" t="s">
        <v>747</v>
      </c>
      <c r="D348" s="59"/>
      <c r="E348" s="111"/>
    </row>
    <row r="349" spans="1:5" x14ac:dyDescent="0.2">
      <c r="A349" s="88" t="s">
        <v>748</v>
      </c>
      <c r="B349" s="89" t="s">
        <v>749</v>
      </c>
      <c r="C349" s="43" t="s">
        <v>437</v>
      </c>
      <c r="D349" s="59"/>
      <c r="E349" s="111"/>
    </row>
    <row r="350" spans="1:5" x14ac:dyDescent="0.2">
      <c r="A350" s="88">
        <v>143</v>
      </c>
      <c r="B350" s="89" t="s">
        <v>750</v>
      </c>
      <c r="C350" s="43" t="s">
        <v>744</v>
      </c>
      <c r="D350" s="59"/>
      <c r="E350" s="111"/>
    </row>
    <row r="351" spans="1:5" x14ac:dyDescent="0.2">
      <c r="A351" s="88">
        <v>144</v>
      </c>
      <c r="B351" s="89" t="s">
        <v>751</v>
      </c>
      <c r="C351" s="43" t="s">
        <v>752</v>
      </c>
      <c r="D351" s="59"/>
      <c r="E351" s="111"/>
    </row>
    <row r="352" spans="1:5" x14ac:dyDescent="0.2">
      <c r="A352" s="88" t="s">
        <v>753</v>
      </c>
      <c r="B352" s="89" t="s">
        <v>754</v>
      </c>
      <c r="C352" s="43" t="s">
        <v>755</v>
      </c>
      <c r="D352" s="59"/>
      <c r="E352" s="111"/>
    </row>
    <row r="353" spans="1:5" x14ac:dyDescent="0.2">
      <c r="A353" s="88" t="s">
        <v>756</v>
      </c>
      <c r="B353" s="89" t="s">
        <v>757</v>
      </c>
      <c r="C353" s="43" t="s">
        <v>758</v>
      </c>
      <c r="D353" s="59"/>
      <c r="E353" s="111"/>
    </row>
    <row r="354" spans="1:5" x14ac:dyDescent="0.2">
      <c r="A354" s="88" t="s">
        <v>759</v>
      </c>
      <c r="B354" s="89" t="s">
        <v>760</v>
      </c>
      <c r="C354" s="43" t="s">
        <v>517</v>
      </c>
      <c r="D354" s="59"/>
      <c r="E354" s="111"/>
    </row>
    <row r="355" spans="1:5" x14ac:dyDescent="0.2">
      <c r="A355" s="88" t="s">
        <v>761</v>
      </c>
      <c r="B355" s="89" t="s">
        <v>762</v>
      </c>
      <c r="C355" s="43" t="s">
        <v>763</v>
      </c>
      <c r="D355" s="59"/>
      <c r="E355" s="111"/>
    </row>
    <row r="356" spans="1:5" x14ac:dyDescent="0.2">
      <c r="A356" s="88" t="s">
        <v>764</v>
      </c>
      <c r="B356" s="89" t="s">
        <v>765</v>
      </c>
      <c r="C356" s="43" t="s">
        <v>766</v>
      </c>
      <c r="E356" s="111"/>
    </row>
    <row r="357" spans="1:5" x14ac:dyDescent="0.2">
      <c r="A357" s="88" t="s">
        <v>767</v>
      </c>
      <c r="B357" s="89" t="s">
        <v>768</v>
      </c>
      <c r="C357" s="43" t="s">
        <v>769</v>
      </c>
      <c r="E357" s="111"/>
    </row>
    <row r="358" spans="1:5" x14ac:dyDescent="0.2">
      <c r="A358" s="88" t="s">
        <v>770</v>
      </c>
      <c r="B358" s="89" t="s">
        <v>771</v>
      </c>
      <c r="C358" s="43" t="s">
        <v>772</v>
      </c>
      <c r="E358" s="111"/>
    </row>
    <row r="359" spans="1:5" x14ac:dyDescent="0.2">
      <c r="A359" s="88" t="s">
        <v>773</v>
      </c>
      <c r="B359" s="89" t="s">
        <v>774</v>
      </c>
      <c r="C359" s="43" t="s">
        <v>775</v>
      </c>
      <c r="E359" s="111"/>
    </row>
    <row r="360" spans="1:5" x14ac:dyDescent="0.2">
      <c r="A360" s="88" t="s">
        <v>776</v>
      </c>
      <c r="B360" s="89" t="s">
        <v>777</v>
      </c>
      <c r="C360" s="43" t="s">
        <v>778</v>
      </c>
      <c r="E360" s="111"/>
    </row>
    <row r="361" spans="1:5" x14ac:dyDescent="0.2">
      <c r="A361" s="88" t="s">
        <v>779</v>
      </c>
      <c r="B361" s="89" t="s">
        <v>780</v>
      </c>
      <c r="C361" s="43" t="s">
        <v>527</v>
      </c>
      <c r="E361" s="111"/>
    </row>
    <row r="362" spans="1:5" x14ac:dyDescent="0.2">
      <c r="A362" s="88" t="s">
        <v>781</v>
      </c>
      <c r="B362" s="89" t="s">
        <v>782</v>
      </c>
      <c r="C362" s="88" t="s">
        <v>783</v>
      </c>
      <c r="E362" s="111"/>
    </row>
    <row r="363" spans="1:5" x14ac:dyDescent="0.2">
      <c r="A363" s="88" t="s">
        <v>784</v>
      </c>
      <c r="B363" s="89" t="s">
        <v>785</v>
      </c>
      <c r="C363" s="43" t="s">
        <v>775</v>
      </c>
      <c r="E363" s="111"/>
    </row>
    <row r="364" spans="1:5" x14ac:dyDescent="0.2">
      <c r="A364" s="88" t="s">
        <v>786</v>
      </c>
      <c r="B364" s="89" t="s">
        <v>787</v>
      </c>
      <c r="C364" s="43" t="s">
        <v>788</v>
      </c>
      <c r="E364" s="111"/>
    </row>
    <row r="365" spans="1:5" x14ac:dyDescent="0.2">
      <c r="A365" s="88" t="s">
        <v>789</v>
      </c>
      <c r="B365" s="89" t="s">
        <v>790</v>
      </c>
      <c r="C365" s="88" t="s">
        <v>791</v>
      </c>
      <c r="E365" s="111"/>
    </row>
    <row r="366" spans="1:5" x14ac:dyDescent="0.2">
      <c r="A366" s="88" t="s">
        <v>792</v>
      </c>
      <c r="B366" s="89" t="s">
        <v>793</v>
      </c>
      <c r="C366" s="43" t="s">
        <v>705</v>
      </c>
      <c r="E366" s="111"/>
    </row>
    <row r="367" spans="1:5" x14ac:dyDescent="0.2">
      <c r="A367" s="88" t="s">
        <v>794</v>
      </c>
      <c r="B367" s="89" t="s">
        <v>795</v>
      </c>
      <c r="C367" s="43" t="s">
        <v>796</v>
      </c>
    </row>
    <row r="368" spans="1:5" x14ac:dyDescent="0.2">
      <c r="A368" s="88" t="s">
        <v>797</v>
      </c>
      <c r="B368" s="89" t="s">
        <v>798</v>
      </c>
      <c r="C368" s="43" t="s">
        <v>568</v>
      </c>
    </row>
    <row r="369" spans="1:3" x14ac:dyDescent="0.2">
      <c r="A369" s="88" t="s">
        <v>799</v>
      </c>
      <c r="B369" s="89" t="s">
        <v>800</v>
      </c>
      <c r="C369" s="43" t="s">
        <v>801</v>
      </c>
    </row>
    <row r="370" spans="1:3" x14ac:dyDescent="0.2">
      <c r="A370" s="88" t="s">
        <v>802</v>
      </c>
      <c r="B370" s="89" t="s">
        <v>803</v>
      </c>
      <c r="C370" s="43" t="s">
        <v>804</v>
      </c>
    </row>
    <row r="371" spans="1:3" x14ac:dyDescent="0.2">
      <c r="A371" s="88" t="s">
        <v>805</v>
      </c>
      <c r="B371" s="89" t="s">
        <v>806</v>
      </c>
      <c r="C371" s="43" t="s">
        <v>807</v>
      </c>
    </row>
    <row r="372" spans="1:3" x14ac:dyDescent="0.2">
      <c r="A372" s="88" t="s">
        <v>808</v>
      </c>
      <c r="B372" s="88" t="s">
        <v>809</v>
      </c>
      <c r="C372" s="58" t="s">
        <v>810</v>
      </c>
    </row>
    <row r="373" spans="1:3" x14ac:dyDescent="0.2">
      <c r="A373" s="88" t="s">
        <v>811</v>
      </c>
      <c r="B373" s="88" t="s">
        <v>812</v>
      </c>
      <c r="C373" s="88" t="s">
        <v>810</v>
      </c>
    </row>
    <row r="374" spans="1:3" x14ac:dyDescent="0.2">
      <c r="A374" s="88" t="s">
        <v>813</v>
      </c>
      <c r="B374" s="88" t="s">
        <v>814</v>
      </c>
      <c r="C374" s="88" t="s">
        <v>810</v>
      </c>
    </row>
    <row r="375" spans="1:3" x14ac:dyDescent="0.2">
      <c r="A375" s="88" t="s">
        <v>815</v>
      </c>
      <c r="B375" s="88" t="s">
        <v>816</v>
      </c>
      <c r="C375" s="88" t="s">
        <v>810</v>
      </c>
    </row>
    <row r="376" spans="1:3" x14ac:dyDescent="0.2">
      <c r="A376" s="88" t="s">
        <v>817</v>
      </c>
      <c r="B376" s="88" t="s">
        <v>818</v>
      </c>
      <c r="C376" s="88" t="s">
        <v>810</v>
      </c>
    </row>
    <row r="377" spans="1:3" x14ac:dyDescent="0.2">
      <c r="A377" s="88" t="s">
        <v>819</v>
      </c>
      <c r="B377" s="88" t="s">
        <v>820</v>
      </c>
      <c r="C377" s="88" t="s">
        <v>810</v>
      </c>
    </row>
    <row r="378" spans="1:3" ht="25.5" x14ac:dyDescent="0.2">
      <c r="A378" s="88" t="s">
        <v>821</v>
      </c>
      <c r="B378" s="88" t="s">
        <v>822</v>
      </c>
      <c r="C378" s="88" t="s">
        <v>810</v>
      </c>
    </row>
    <row r="379" spans="1:3" x14ac:dyDescent="0.2">
      <c r="A379" s="88" t="s">
        <v>823</v>
      </c>
      <c r="B379" s="88" t="s">
        <v>824</v>
      </c>
      <c r="C379" s="88" t="s">
        <v>810</v>
      </c>
    </row>
    <row r="380" spans="1:3" x14ac:dyDescent="0.2">
      <c r="A380" s="88" t="s">
        <v>825</v>
      </c>
      <c r="B380" s="88" t="s">
        <v>826</v>
      </c>
      <c r="C380" s="88" t="s">
        <v>810</v>
      </c>
    </row>
    <row r="381" spans="1:3" x14ac:dyDescent="0.2">
      <c r="A381" s="88" t="s">
        <v>827</v>
      </c>
      <c r="B381" s="88" t="s">
        <v>828</v>
      </c>
      <c r="C381" s="88" t="s">
        <v>810</v>
      </c>
    </row>
    <row r="382" spans="1:3" x14ac:dyDescent="0.2">
      <c r="A382" s="88" t="s">
        <v>829</v>
      </c>
      <c r="B382" s="88" t="s">
        <v>830</v>
      </c>
      <c r="C382" s="88" t="s">
        <v>810</v>
      </c>
    </row>
    <row r="383" spans="1:3" x14ac:dyDescent="0.2">
      <c r="A383" s="88" t="s">
        <v>831</v>
      </c>
      <c r="B383" s="88" t="s">
        <v>832</v>
      </c>
      <c r="C383" s="88" t="s">
        <v>810</v>
      </c>
    </row>
    <row r="384" spans="1:3" x14ac:dyDescent="0.2">
      <c r="A384" s="88" t="s">
        <v>833</v>
      </c>
      <c r="B384" s="88" t="s">
        <v>834</v>
      </c>
      <c r="C384" s="88" t="s">
        <v>810</v>
      </c>
    </row>
    <row r="385" spans="1:3" x14ac:dyDescent="0.2">
      <c r="A385" s="88" t="s">
        <v>835</v>
      </c>
      <c r="B385" s="88" t="s">
        <v>836</v>
      </c>
      <c r="C385" s="88" t="s">
        <v>810</v>
      </c>
    </row>
    <row r="386" spans="1:3" x14ac:dyDescent="0.2">
      <c r="A386" s="88" t="s">
        <v>837</v>
      </c>
      <c r="B386" s="88" t="s">
        <v>838</v>
      </c>
      <c r="C386" s="88" t="s">
        <v>810</v>
      </c>
    </row>
    <row r="387" spans="1:3" x14ac:dyDescent="0.2">
      <c r="A387" s="88" t="s">
        <v>839</v>
      </c>
      <c r="B387" s="88" t="s">
        <v>840</v>
      </c>
      <c r="C387" s="88" t="s">
        <v>810</v>
      </c>
    </row>
    <row r="388" spans="1:3" x14ac:dyDescent="0.2">
      <c r="A388" s="88" t="s">
        <v>841</v>
      </c>
      <c r="B388" s="88" t="s">
        <v>422</v>
      </c>
      <c r="C388" s="88" t="s">
        <v>810</v>
      </c>
    </row>
    <row r="389" spans="1:3" x14ac:dyDescent="0.2">
      <c r="A389" s="88" t="s">
        <v>842</v>
      </c>
      <c r="B389" s="88" t="s">
        <v>843</v>
      </c>
      <c r="C389" s="88" t="s">
        <v>810</v>
      </c>
    </row>
    <row r="390" spans="1:3" x14ac:dyDescent="0.2">
      <c r="A390" s="88" t="s">
        <v>844</v>
      </c>
      <c r="B390" s="88" t="s">
        <v>845</v>
      </c>
      <c r="C390" s="88" t="s">
        <v>846</v>
      </c>
    </row>
    <row r="391" spans="1:3" x14ac:dyDescent="0.2">
      <c r="A391" s="88" t="s">
        <v>847</v>
      </c>
      <c r="B391" s="88" t="s">
        <v>674</v>
      </c>
      <c r="C391" s="88" t="s">
        <v>846</v>
      </c>
    </row>
    <row r="392" spans="1:3" x14ac:dyDescent="0.2">
      <c r="A392" s="88" t="s">
        <v>848</v>
      </c>
      <c r="B392" s="88" t="s">
        <v>849</v>
      </c>
      <c r="C392" s="88" t="s">
        <v>846</v>
      </c>
    </row>
    <row r="393" spans="1:3" ht="25.5" x14ac:dyDescent="0.2">
      <c r="A393" s="88" t="s">
        <v>850</v>
      </c>
      <c r="B393" s="88" t="s">
        <v>851</v>
      </c>
      <c r="C393" s="88" t="s">
        <v>846</v>
      </c>
    </row>
    <row r="394" spans="1:3" x14ac:dyDescent="0.2">
      <c r="A394" s="88" t="s">
        <v>852</v>
      </c>
      <c r="B394" s="88" t="s">
        <v>531</v>
      </c>
      <c r="C394" s="88" t="s">
        <v>846</v>
      </c>
    </row>
    <row r="395" spans="1:3" x14ac:dyDescent="0.2">
      <c r="A395" s="88" t="s">
        <v>853</v>
      </c>
      <c r="B395" s="88" t="s">
        <v>854</v>
      </c>
      <c r="C395" s="88" t="s">
        <v>846</v>
      </c>
    </row>
    <row r="396" spans="1:3" x14ac:dyDescent="0.2">
      <c r="A396" s="88" t="s">
        <v>855</v>
      </c>
      <c r="B396" s="88" t="s">
        <v>531</v>
      </c>
      <c r="C396" s="88" t="s">
        <v>846</v>
      </c>
    </row>
    <row r="397" spans="1:3" x14ac:dyDescent="0.2">
      <c r="A397" s="88" t="s">
        <v>856</v>
      </c>
      <c r="B397" s="88" t="s">
        <v>689</v>
      </c>
      <c r="C397" s="88" t="s">
        <v>846</v>
      </c>
    </row>
    <row r="398" spans="1:3" x14ac:dyDescent="0.2">
      <c r="A398" s="88" t="s">
        <v>857</v>
      </c>
      <c r="B398" s="88" t="s">
        <v>858</v>
      </c>
      <c r="C398" s="88" t="s">
        <v>846</v>
      </c>
    </row>
    <row r="399" spans="1:3" x14ac:dyDescent="0.2">
      <c r="A399" s="88" t="s">
        <v>859</v>
      </c>
      <c r="B399" s="88" t="s">
        <v>860</v>
      </c>
      <c r="C399" s="88" t="s">
        <v>846</v>
      </c>
    </row>
    <row r="400" spans="1:3" x14ac:dyDescent="0.2">
      <c r="A400" s="88" t="s">
        <v>861</v>
      </c>
      <c r="B400" s="88" t="s">
        <v>862</v>
      </c>
      <c r="C400" s="88" t="s">
        <v>846</v>
      </c>
    </row>
    <row r="401" spans="1:4" ht="25.5" x14ac:dyDescent="0.2">
      <c r="A401" s="88" t="s">
        <v>863</v>
      </c>
      <c r="B401" s="88" t="s">
        <v>864</v>
      </c>
      <c r="C401" s="88" t="s">
        <v>846</v>
      </c>
    </row>
    <row r="402" spans="1:4" ht="25.5" x14ac:dyDescent="0.2">
      <c r="A402" s="88" t="s">
        <v>865</v>
      </c>
      <c r="B402" s="88" t="s">
        <v>866</v>
      </c>
      <c r="C402" s="88" t="s">
        <v>846</v>
      </c>
    </row>
    <row r="403" spans="1:4" ht="25.5" x14ac:dyDescent="0.2">
      <c r="A403" s="88" t="s">
        <v>867</v>
      </c>
      <c r="B403" s="88" t="s">
        <v>868</v>
      </c>
      <c r="C403" s="88" t="s">
        <v>846</v>
      </c>
    </row>
    <row r="404" spans="1:4" ht="25.5" x14ac:dyDescent="0.2">
      <c r="A404" s="88" t="s">
        <v>869</v>
      </c>
      <c r="B404" s="88" t="s">
        <v>870</v>
      </c>
      <c r="C404" s="88" t="s">
        <v>846</v>
      </c>
    </row>
    <row r="405" spans="1:4" ht="25.5" x14ac:dyDescent="0.2">
      <c r="A405" s="88" t="s">
        <v>871</v>
      </c>
      <c r="B405" s="88" t="s">
        <v>872</v>
      </c>
      <c r="C405" s="88" t="s">
        <v>846</v>
      </c>
    </row>
    <row r="406" spans="1:4" ht="25.5" x14ac:dyDescent="0.2">
      <c r="A406" s="88" t="s">
        <v>873</v>
      </c>
      <c r="B406" s="88" t="s">
        <v>874</v>
      </c>
      <c r="C406" s="88" t="s">
        <v>846</v>
      </c>
    </row>
    <row r="407" spans="1:4" ht="25.5" x14ac:dyDescent="0.2">
      <c r="A407" s="88" t="s">
        <v>875</v>
      </c>
      <c r="B407" s="88" t="s">
        <v>876</v>
      </c>
      <c r="C407" s="88" t="s">
        <v>846</v>
      </c>
    </row>
    <row r="408" spans="1:4" ht="25.5" x14ac:dyDescent="0.2">
      <c r="A408" s="88" t="s">
        <v>877</v>
      </c>
      <c r="B408" s="88" t="s">
        <v>878</v>
      </c>
      <c r="C408" s="88" t="s">
        <v>846</v>
      </c>
    </row>
    <row r="409" spans="1:4" ht="25.5" x14ac:dyDescent="0.2">
      <c r="A409" s="88" t="s">
        <v>879</v>
      </c>
      <c r="B409" s="88" t="s">
        <v>880</v>
      </c>
      <c r="C409" s="88" t="s">
        <v>846</v>
      </c>
    </row>
    <row r="410" spans="1:4" x14ac:dyDescent="0.2">
      <c r="A410" s="91"/>
      <c r="B410" s="59"/>
      <c r="C410" s="59"/>
    </row>
    <row r="411" spans="1:4" ht="47.25" customHeight="1" x14ac:dyDescent="0.2">
      <c r="A411" s="211" t="s">
        <v>881</v>
      </c>
      <c r="B411" s="211"/>
      <c r="C411" s="211"/>
      <c r="D411" s="42"/>
    </row>
    <row r="412" spans="1:4" x14ac:dyDescent="0.2">
      <c r="A412" s="60"/>
      <c r="B412" s="60"/>
      <c r="C412" s="60"/>
      <c r="D412" s="60"/>
    </row>
    <row r="413" spans="1:4" x14ac:dyDescent="0.2">
      <c r="A413" s="217" t="s">
        <v>882</v>
      </c>
      <c r="B413" s="217"/>
      <c r="C413" s="217"/>
      <c r="D413" s="217"/>
    </row>
    <row r="414" spans="1:4" x14ac:dyDescent="0.2">
      <c r="A414" s="61"/>
      <c r="B414" s="61"/>
      <c r="C414" s="61"/>
      <c r="D414" s="61"/>
    </row>
    <row r="415" spans="1:4" x14ac:dyDescent="0.2">
      <c r="A415" s="88" t="s">
        <v>271</v>
      </c>
      <c r="B415" s="88" t="s">
        <v>883</v>
      </c>
      <c r="C415" s="88" t="s">
        <v>884</v>
      </c>
      <c r="D415" s="60"/>
    </row>
    <row r="416" spans="1:4" x14ac:dyDescent="0.2">
      <c r="A416" s="88" t="s">
        <v>140</v>
      </c>
      <c r="B416" s="88" t="s">
        <v>885</v>
      </c>
      <c r="C416" s="88">
        <v>414</v>
      </c>
      <c r="D416" s="60"/>
    </row>
    <row r="417" spans="1:4" x14ac:dyDescent="0.2">
      <c r="A417" s="88" t="s">
        <v>141</v>
      </c>
      <c r="B417" s="88" t="s">
        <v>751</v>
      </c>
      <c r="C417" s="88">
        <v>414</v>
      </c>
      <c r="D417" s="60"/>
    </row>
    <row r="418" spans="1:4" x14ac:dyDescent="0.2">
      <c r="A418" s="88" t="s">
        <v>143</v>
      </c>
      <c r="B418" s="88" t="s">
        <v>886</v>
      </c>
      <c r="C418" s="88"/>
      <c r="D418" s="60"/>
    </row>
    <row r="419" spans="1:4" x14ac:dyDescent="0.2">
      <c r="A419" s="88" t="s">
        <v>144</v>
      </c>
      <c r="B419" s="88" t="s">
        <v>887</v>
      </c>
      <c r="C419" s="88"/>
      <c r="D419" s="60"/>
    </row>
    <row r="420" spans="1:4" x14ac:dyDescent="0.2">
      <c r="A420" s="88" t="s">
        <v>145</v>
      </c>
      <c r="B420" s="88" t="s">
        <v>888</v>
      </c>
      <c r="C420" s="88"/>
      <c r="D420" s="60"/>
    </row>
    <row r="421" spans="1:4" ht="15" customHeight="1" x14ac:dyDescent="0.2">
      <c r="A421" s="220" t="s">
        <v>1050</v>
      </c>
      <c r="B421" s="220"/>
      <c r="C421" s="220"/>
      <c r="D421" s="220"/>
    </row>
    <row r="422" spans="1:4" ht="25.5" x14ac:dyDescent="0.2">
      <c r="A422" s="88" t="s">
        <v>271</v>
      </c>
      <c r="B422" s="188" t="s">
        <v>889</v>
      </c>
      <c r="C422" s="188"/>
      <c r="D422" s="88" t="s">
        <v>343</v>
      </c>
    </row>
    <row r="423" spans="1:4" x14ac:dyDescent="0.2">
      <c r="A423" s="88">
        <v>1</v>
      </c>
      <c r="B423" s="210" t="s">
        <v>890</v>
      </c>
      <c r="C423" s="210"/>
      <c r="D423" s="88">
        <v>1</v>
      </c>
    </row>
    <row r="424" spans="1:4" x14ac:dyDescent="0.2">
      <c r="A424" s="88">
        <v>2</v>
      </c>
      <c r="B424" s="210" t="s">
        <v>891</v>
      </c>
      <c r="C424" s="210"/>
      <c r="D424" s="88">
        <v>1</v>
      </c>
    </row>
    <row r="425" spans="1:4" x14ac:dyDescent="0.2">
      <c r="A425" s="88">
        <v>3</v>
      </c>
      <c r="B425" s="210" t="s">
        <v>892</v>
      </c>
      <c r="C425" s="210"/>
      <c r="D425" s="88">
        <v>1</v>
      </c>
    </row>
    <row r="426" spans="1:4" x14ac:dyDescent="0.2">
      <c r="A426" s="88">
        <v>4</v>
      </c>
      <c r="B426" s="210" t="s">
        <v>893</v>
      </c>
      <c r="C426" s="210"/>
      <c r="D426" s="88">
        <v>1</v>
      </c>
    </row>
    <row r="427" spans="1:4" x14ac:dyDescent="0.2">
      <c r="A427" s="88">
        <v>5</v>
      </c>
      <c r="B427" s="210" t="s">
        <v>894</v>
      </c>
      <c r="C427" s="210"/>
      <c r="D427" s="88">
        <v>1</v>
      </c>
    </row>
    <row r="428" spans="1:4" x14ac:dyDescent="0.2">
      <c r="A428" s="88">
        <v>6</v>
      </c>
      <c r="B428" s="210" t="s">
        <v>895</v>
      </c>
      <c r="C428" s="210"/>
      <c r="D428" s="88">
        <v>1</v>
      </c>
    </row>
    <row r="429" spans="1:4" x14ac:dyDescent="0.2">
      <c r="A429" s="88">
        <v>7</v>
      </c>
      <c r="B429" s="210" t="s">
        <v>896</v>
      </c>
      <c r="C429" s="210"/>
      <c r="D429" s="88">
        <v>1</v>
      </c>
    </row>
    <row r="430" spans="1:4" x14ac:dyDescent="0.2">
      <c r="A430" s="88">
        <v>8</v>
      </c>
      <c r="B430" s="210" t="s">
        <v>897</v>
      </c>
      <c r="C430" s="210"/>
      <c r="D430" s="88">
        <v>1</v>
      </c>
    </row>
    <row r="431" spans="1:4" x14ac:dyDescent="0.2">
      <c r="A431" s="88">
        <v>9</v>
      </c>
      <c r="B431" s="210" t="s">
        <v>898</v>
      </c>
      <c r="C431" s="210"/>
      <c r="D431" s="88">
        <v>1</v>
      </c>
    </row>
    <row r="432" spans="1:4" x14ac:dyDescent="0.2">
      <c r="A432" s="88">
        <v>10</v>
      </c>
      <c r="B432" s="210" t="s">
        <v>899</v>
      </c>
      <c r="C432" s="210"/>
      <c r="D432" s="88">
        <v>1</v>
      </c>
    </row>
    <row r="433" spans="1:5" x14ac:dyDescent="0.2">
      <c r="A433" s="88">
        <v>11</v>
      </c>
      <c r="B433" s="210" t="s">
        <v>900</v>
      </c>
      <c r="C433" s="210"/>
      <c r="D433" s="88">
        <v>1</v>
      </c>
    </row>
    <row r="434" spans="1:5" x14ac:dyDescent="0.2">
      <c r="A434" s="88">
        <v>12</v>
      </c>
      <c r="B434" s="210" t="s">
        <v>901</v>
      </c>
      <c r="C434" s="210"/>
      <c r="D434" s="88">
        <v>1</v>
      </c>
    </row>
    <row r="435" spans="1:5" x14ac:dyDescent="0.2">
      <c r="A435" s="88">
        <v>13</v>
      </c>
      <c r="B435" s="210" t="s">
        <v>902</v>
      </c>
      <c r="C435" s="210"/>
      <c r="D435" s="88">
        <v>1</v>
      </c>
    </row>
    <row r="436" spans="1:5" x14ac:dyDescent="0.2">
      <c r="A436" s="88">
        <v>14</v>
      </c>
      <c r="B436" s="210" t="s">
        <v>903</v>
      </c>
      <c r="C436" s="210"/>
      <c r="D436" s="88">
        <v>4</v>
      </c>
    </row>
    <row r="437" spans="1:5" x14ac:dyDescent="0.2">
      <c r="A437" s="88">
        <v>15</v>
      </c>
      <c r="B437" s="210" t="s">
        <v>904</v>
      </c>
      <c r="C437" s="210"/>
      <c r="D437" s="88">
        <v>1</v>
      </c>
    </row>
    <row r="438" spans="1:5" x14ac:dyDescent="0.2">
      <c r="A438" s="88">
        <v>16</v>
      </c>
      <c r="B438" s="210" t="s">
        <v>905</v>
      </c>
      <c r="C438" s="210"/>
      <c r="D438" s="88">
        <v>2</v>
      </c>
    </row>
    <row r="439" spans="1:5" x14ac:dyDescent="0.2">
      <c r="A439" s="88">
        <v>17</v>
      </c>
      <c r="B439" s="210" t="s">
        <v>906</v>
      </c>
      <c r="C439" s="210"/>
      <c r="D439" s="88">
        <v>1</v>
      </c>
    </row>
    <row r="440" spans="1:5" x14ac:dyDescent="0.2">
      <c r="A440" s="88">
        <v>18</v>
      </c>
      <c r="B440" s="210" t="s">
        <v>907</v>
      </c>
      <c r="C440" s="210"/>
      <c r="D440" s="88">
        <v>1</v>
      </c>
    </row>
    <row r="441" spans="1:5" x14ac:dyDescent="0.2">
      <c r="A441" s="88">
        <v>19</v>
      </c>
      <c r="B441" s="210" t="s">
        <v>908</v>
      </c>
      <c r="C441" s="210"/>
      <c r="D441" s="88">
        <v>1</v>
      </c>
    </row>
    <row r="442" spans="1:5" x14ac:dyDescent="0.2">
      <c r="A442" s="88">
        <v>20</v>
      </c>
      <c r="B442" s="210" t="s">
        <v>909</v>
      </c>
      <c r="C442" s="210"/>
      <c r="D442" s="88">
        <v>1</v>
      </c>
      <c r="E442" s="59"/>
    </row>
    <row r="443" spans="1:5" x14ac:dyDescent="0.2">
      <c r="A443" s="88">
        <v>21</v>
      </c>
      <c r="B443" s="210" t="s">
        <v>910</v>
      </c>
      <c r="C443" s="210"/>
      <c r="D443" s="88">
        <v>1</v>
      </c>
      <c r="E443" s="91"/>
    </row>
    <row r="444" spans="1:5" x14ac:dyDescent="0.2">
      <c r="A444" s="88">
        <v>22</v>
      </c>
      <c r="B444" s="210" t="s">
        <v>911</v>
      </c>
      <c r="C444" s="210"/>
      <c r="D444" s="88">
        <v>1</v>
      </c>
      <c r="E444" s="91"/>
    </row>
    <row r="445" spans="1:5" x14ac:dyDescent="0.2">
      <c r="A445" s="88">
        <v>23</v>
      </c>
      <c r="B445" s="210" t="s">
        <v>912</v>
      </c>
      <c r="C445" s="210"/>
      <c r="D445" s="88">
        <v>1</v>
      </c>
      <c r="E445" s="91"/>
    </row>
    <row r="446" spans="1:5" x14ac:dyDescent="0.2">
      <c r="A446" s="88">
        <v>24</v>
      </c>
      <c r="B446" s="210" t="s">
        <v>913</v>
      </c>
      <c r="C446" s="210"/>
      <c r="D446" s="88">
        <v>1</v>
      </c>
      <c r="E446" s="91"/>
    </row>
    <row r="447" spans="1:5" x14ac:dyDescent="0.2">
      <c r="A447" s="88">
        <v>25</v>
      </c>
      <c r="B447" s="210" t="s">
        <v>914</v>
      </c>
      <c r="C447" s="210"/>
      <c r="D447" s="88">
        <v>1</v>
      </c>
      <c r="E447" s="91"/>
    </row>
    <row r="448" spans="1:5" x14ac:dyDescent="0.2">
      <c r="A448" s="88">
        <v>26</v>
      </c>
      <c r="B448" s="210" t="s">
        <v>915</v>
      </c>
      <c r="C448" s="210"/>
      <c r="D448" s="88">
        <v>1</v>
      </c>
      <c r="E448" s="91"/>
    </row>
    <row r="449" spans="1:5" x14ac:dyDescent="0.2">
      <c r="A449" s="88">
        <v>27</v>
      </c>
      <c r="B449" s="210" t="s">
        <v>916</v>
      </c>
      <c r="C449" s="210"/>
      <c r="D449" s="88">
        <v>1</v>
      </c>
      <c r="E449" s="91"/>
    </row>
    <row r="450" spans="1:5" x14ac:dyDescent="0.2">
      <c r="A450" s="88">
        <v>28</v>
      </c>
      <c r="B450" s="210" t="s">
        <v>917</v>
      </c>
      <c r="C450" s="210"/>
      <c r="D450" s="88">
        <v>1</v>
      </c>
      <c r="E450" s="91"/>
    </row>
    <row r="451" spans="1:5" x14ac:dyDescent="0.2">
      <c r="A451" s="88">
        <v>29</v>
      </c>
      <c r="B451" s="208" t="s">
        <v>918</v>
      </c>
      <c r="C451" s="209"/>
      <c r="D451" s="88">
        <v>1</v>
      </c>
      <c r="E451" s="91"/>
    </row>
    <row r="452" spans="1:5" x14ac:dyDescent="0.2">
      <c r="A452" s="88">
        <v>30</v>
      </c>
      <c r="B452" s="208" t="s">
        <v>919</v>
      </c>
      <c r="C452" s="209"/>
      <c r="D452" s="88">
        <v>1</v>
      </c>
      <c r="E452" s="91"/>
    </row>
    <row r="453" spans="1:5" x14ac:dyDescent="0.2">
      <c r="A453" s="88">
        <v>31</v>
      </c>
      <c r="B453" s="208" t="s">
        <v>920</v>
      </c>
      <c r="C453" s="209"/>
      <c r="D453" s="88">
        <v>3</v>
      </c>
      <c r="E453" s="91"/>
    </row>
    <row r="454" spans="1:5" x14ac:dyDescent="0.2">
      <c r="A454" s="88">
        <v>32</v>
      </c>
      <c r="B454" s="208" t="s">
        <v>921</v>
      </c>
      <c r="C454" s="209"/>
      <c r="D454" s="88">
        <v>2</v>
      </c>
      <c r="E454" s="91"/>
    </row>
    <row r="455" spans="1:5" x14ac:dyDescent="0.2">
      <c r="A455" s="198" t="s">
        <v>204</v>
      </c>
      <c r="B455" s="198"/>
      <c r="C455" s="198"/>
      <c r="D455" s="90">
        <f>SUM(D423:D454)</f>
        <v>39</v>
      </c>
      <c r="E455" s="91"/>
    </row>
    <row r="456" spans="1:5" ht="15" customHeight="1" x14ac:dyDescent="0.2">
      <c r="A456" s="219" t="s">
        <v>1049</v>
      </c>
      <c r="B456" s="219"/>
      <c r="C456" s="219"/>
      <c r="D456" s="219"/>
      <c r="E456" s="91"/>
    </row>
    <row r="457" spans="1:5" x14ac:dyDescent="0.2">
      <c r="B457" s="97" t="s">
        <v>922</v>
      </c>
      <c r="E457" s="91"/>
    </row>
    <row r="458" spans="1:5" x14ac:dyDescent="0.2">
      <c r="B458" s="97" t="s">
        <v>923</v>
      </c>
      <c r="E458" s="91"/>
    </row>
    <row r="459" spans="1:5" x14ac:dyDescent="0.2">
      <c r="B459" s="97" t="s">
        <v>924</v>
      </c>
      <c r="C459" s="97"/>
      <c r="E459" s="91"/>
    </row>
    <row r="460" spans="1:5" x14ac:dyDescent="0.2">
      <c r="B460" s="97" t="s">
        <v>925</v>
      </c>
      <c r="C460" s="97"/>
      <c r="E460" s="91"/>
    </row>
    <row r="461" spans="1:5" x14ac:dyDescent="0.2">
      <c r="B461" s="97" t="s">
        <v>926</v>
      </c>
      <c r="C461" s="97"/>
      <c r="E461" s="91"/>
    </row>
    <row r="462" spans="1:5" x14ac:dyDescent="0.2">
      <c r="B462" s="97" t="s">
        <v>927</v>
      </c>
      <c r="C462" s="97"/>
      <c r="E462" s="91"/>
    </row>
    <row r="463" spans="1:5" x14ac:dyDescent="0.2">
      <c r="B463" s="97" t="s">
        <v>928</v>
      </c>
      <c r="C463" s="97"/>
      <c r="E463" s="91"/>
    </row>
    <row r="464" spans="1:5" x14ac:dyDescent="0.2">
      <c r="B464" s="97" t="s">
        <v>929</v>
      </c>
      <c r="C464" s="97"/>
      <c r="E464" s="91"/>
    </row>
    <row r="465" spans="2:5" x14ac:dyDescent="0.2">
      <c r="B465" s="97" t="s">
        <v>930</v>
      </c>
      <c r="C465" s="97"/>
      <c r="E465" s="91"/>
    </row>
    <row r="466" spans="2:5" x14ac:dyDescent="0.2">
      <c r="B466" s="97" t="s">
        <v>931</v>
      </c>
      <c r="C466" s="97"/>
      <c r="E466" s="91"/>
    </row>
    <row r="467" spans="2:5" x14ac:dyDescent="0.2">
      <c r="B467" s="97" t="s">
        <v>932</v>
      </c>
      <c r="C467" s="97"/>
      <c r="E467" s="91"/>
    </row>
    <row r="468" spans="2:5" x14ac:dyDescent="0.2">
      <c r="B468" s="97" t="s">
        <v>933</v>
      </c>
      <c r="C468" s="97"/>
      <c r="E468" s="91"/>
    </row>
    <row r="469" spans="2:5" x14ac:dyDescent="0.2">
      <c r="B469" s="97" t="s">
        <v>934</v>
      </c>
      <c r="C469" s="97"/>
      <c r="E469" s="91"/>
    </row>
    <row r="470" spans="2:5" x14ac:dyDescent="0.2">
      <c r="B470" s="97" t="s">
        <v>935</v>
      </c>
      <c r="C470" s="97"/>
      <c r="E470" s="91"/>
    </row>
    <row r="471" spans="2:5" x14ac:dyDescent="0.2">
      <c r="B471" s="97" t="s">
        <v>936</v>
      </c>
      <c r="C471" s="97"/>
      <c r="E471" s="91"/>
    </row>
    <row r="472" spans="2:5" x14ac:dyDescent="0.2">
      <c r="B472" s="97" t="s">
        <v>937</v>
      </c>
      <c r="C472" s="97"/>
    </row>
    <row r="473" spans="2:5" x14ac:dyDescent="0.2">
      <c r="B473" s="97" t="s">
        <v>938</v>
      </c>
      <c r="C473" s="97"/>
    </row>
    <row r="474" spans="2:5" x14ac:dyDescent="0.2">
      <c r="B474" s="97" t="s">
        <v>939</v>
      </c>
      <c r="C474" s="97"/>
    </row>
    <row r="475" spans="2:5" x14ac:dyDescent="0.2">
      <c r="B475" s="97" t="s">
        <v>940</v>
      </c>
      <c r="C475" s="97"/>
    </row>
    <row r="476" spans="2:5" x14ac:dyDescent="0.2">
      <c r="B476" s="97" t="s">
        <v>941</v>
      </c>
      <c r="C476" s="97"/>
    </row>
    <row r="477" spans="2:5" x14ac:dyDescent="0.2">
      <c r="B477" s="97" t="s">
        <v>942</v>
      </c>
      <c r="C477" s="97"/>
    </row>
    <row r="478" spans="2:5" x14ac:dyDescent="0.2">
      <c r="B478" s="97" t="s">
        <v>943</v>
      </c>
      <c r="C478" s="97"/>
    </row>
    <row r="479" spans="2:5" x14ac:dyDescent="0.2">
      <c r="B479" s="97" t="s">
        <v>944</v>
      </c>
      <c r="C479" s="97"/>
    </row>
    <row r="480" spans="2:5" x14ac:dyDescent="0.2">
      <c r="B480" s="97" t="s">
        <v>945</v>
      </c>
      <c r="C480" s="97"/>
    </row>
    <row r="481" spans="2:3" x14ac:dyDescent="0.2">
      <c r="B481" s="97" t="s">
        <v>946</v>
      </c>
      <c r="C481" s="97"/>
    </row>
    <row r="482" spans="2:3" x14ac:dyDescent="0.2">
      <c r="B482" s="97" t="s">
        <v>947</v>
      </c>
      <c r="C482" s="97"/>
    </row>
    <row r="483" spans="2:3" x14ac:dyDescent="0.2">
      <c r="B483" s="97" t="s">
        <v>948</v>
      </c>
      <c r="C483" s="97"/>
    </row>
    <row r="484" spans="2:3" x14ac:dyDescent="0.2">
      <c r="B484" s="97" t="s">
        <v>949</v>
      </c>
      <c r="C484" s="97"/>
    </row>
    <row r="485" spans="2:3" x14ac:dyDescent="0.2">
      <c r="B485" s="97" t="s">
        <v>950</v>
      </c>
      <c r="C485" s="97"/>
    </row>
    <row r="486" spans="2:3" x14ac:dyDescent="0.2">
      <c r="B486" s="97" t="s">
        <v>951</v>
      </c>
      <c r="C486" s="97"/>
    </row>
    <row r="487" spans="2:3" x14ac:dyDescent="0.2">
      <c r="B487" s="97" t="s">
        <v>952</v>
      </c>
      <c r="C487" s="97"/>
    </row>
    <row r="488" spans="2:3" x14ac:dyDescent="0.2">
      <c r="B488" s="97" t="s">
        <v>953</v>
      </c>
      <c r="C488" s="97"/>
    </row>
    <row r="489" spans="2:3" x14ac:dyDescent="0.2">
      <c r="B489" s="97" t="s">
        <v>954</v>
      </c>
      <c r="C489" s="97"/>
    </row>
    <row r="490" spans="2:3" x14ac:dyDescent="0.2">
      <c r="B490" s="97" t="s">
        <v>955</v>
      </c>
      <c r="C490" s="97"/>
    </row>
    <row r="491" spans="2:3" x14ac:dyDescent="0.2">
      <c r="B491" s="97" t="s">
        <v>956</v>
      </c>
      <c r="C491" s="97"/>
    </row>
    <row r="492" spans="2:3" x14ac:dyDescent="0.2">
      <c r="B492" s="97" t="s">
        <v>957</v>
      </c>
      <c r="C492" s="97"/>
    </row>
    <row r="493" spans="2:3" x14ac:dyDescent="0.2">
      <c r="B493" s="97" t="s">
        <v>958</v>
      </c>
      <c r="C493" s="97"/>
    </row>
    <row r="494" spans="2:3" x14ac:dyDescent="0.2">
      <c r="B494" s="97" t="s">
        <v>959</v>
      </c>
      <c r="C494" s="97"/>
    </row>
    <row r="495" spans="2:3" x14ac:dyDescent="0.2">
      <c r="B495" s="97" t="s">
        <v>960</v>
      </c>
      <c r="C495" s="97"/>
    </row>
    <row r="496" spans="2:3" x14ac:dyDescent="0.2">
      <c r="B496" s="97" t="s">
        <v>961</v>
      </c>
      <c r="C496" s="97"/>
    </row>
    <row r="497" spans="2:3" x14ac:dyDescent="0.2">
      <c r="B497" s="97" t="s">
        <v>962</v>
      </c>
      <c r="C497" s="97"/>
    </row>
    <row r="498" spans="2:3" x14ac:dyDescent="0.2">
      <c r="B498" s="97" t="s">
        <v>963</v>
      </c>
      <c r="C498" s="97"/>
    </row>
    <row r="499" spans="2:3" x14ac:dyDescent="0.2">
      <c r="B499" s="97" t="s">
        <v>964</v>
      </c>
      <c r="C499" s="97"/>
    </row>
    <row r="500" spans="2:3" x14ac:dyDescent="0.2">
      <c r="B500" s="97" t="s">
        <v>965</v>
      </c>
      <c r="C500" s="97"/>
    </row>
    <row r="501" spans="2:3" x14ac:dyDescent="0.2">
      <c r="B501" s="97" t="s">
        <v>966</v>
      </c>
      <c r="C501" s="97"/>
    </row>
    <row r="502" spans="2:3" x14ac:dyDescent="0.2">
      <c r="B502" s="97" t="s">
        <v>967</v>
      </c>
      <c r="C502" s="97"/>
    </row>
    <row r="503" spans="2:3" x14ac:dyDescent="0.2">
      <c r="B503" s="97" t="s">
        <v>968</v>
      </c>
      <c r="C503" s="97"/>
    </row>
    <row r="504" spans="2:3" x14ac:dyDescent="0.2">
      <c r="B504" s="97" t="s">
        <v>969</v>
      </c>
      <c r="C504" s="97"/>
    </row>
    <row r="505" spans="2:3" x14ac:dyDescent="0.2">
      <c r="B505" s="97" t="s">
        <v>1048</v>
      </c>
      <c r="C505" s="97"/>
    </row>
  </sheetData>
  <mergeCells count="101">
    <mergeCell ref="C1:D1"/>
    <mergeCell ref="A411:C411"/>
    <mergeCell ref="A456:D456"/>
    <mergeCell ref="A421:D421"/>
    <mergeCell ref="A45:D45"/>
    <mergeCell ref="A2:D2"/>
    <mergeCell ref="A79:D79"/>
    <mergeCell ref="B5:B6"/>
    <mergeCell ref="C5:C6"/>
    <mergeCell ref="C44:D44"/>
    <mergeCell ref="A77:D77"/>
    <mergeCell ref="A78:D78"/>
    <mergeCell ref="B91:C91"/>
    <mergeCell ref="B80:C80"/>
    <mergeCell ref="B81:C81"/>
    <mergeCell ref="B82:C82"/>
    <mergeCell ref="B83:C83"/>
    <mergeCell ref="B84:C84"/>
    <mergeCell ref="B85:C85"/>
    <mergeCell ref="B86:C86"/>
    <mergeCell ref="B87:C87"/>
    <mergeCell ref="B88:C88"/>
    <mergeCell ref="B89:C89"/>
    <mergeCell ref="B90:C90"/>
    <mergeCell ref="A103:D103"/>
    <mergeCell ref="B92:C92"/>
    <mergeCell ref="B93:C93"/>
    <mergeCell ref="B94:C94"/>
    <mergeCell ref="B95:C95"/>
    <mergeCell ref="B96:C96"/>
    <mergeCell ref="B97:C97"/>
    <mergeCell ref="B98:C98"/>
    <mergeCell ref="B99:C99"/>
    <mergeCell ref="B100:C100"/>
    <mergeCell ref="B101:C101"/>
    <mergeCell ref="A102:C102"/>
    <mergeCell ref="B115:C115"/>
    <mergeCell ref="B104:D104"/>
    <mergeCell ref="B105:C105"/>
    <mergeCell ref="B106:C106"/>
    <mergeCell ref="B107:C107"/>
    <mergeCell ref="B108:C108"/>
    <mergeCell ref="B109:C109"/>
    <mergeCell ref="B110:C110"/>
    <mergeCell ref="B111:C111"/>
    <mergeCell ref="B112:C112"/>
    <mergeCell ref="B113:C113"/>
    <mergeCell ref="B114:C114"/>
    <mergeCell ref="A144:C144"/>
    <mergeCell ref="A148:C148"/>
    <mergeCell ref="A158:B158"/>
    <mergeCell ref="A145:C145"/>
    <mergeCell ref="B116:C116"/>
    <mergeCell ref="B117:C117"/>
    <mergeCell ref="B118:C118"/>
    <mergeCell ref="B119:C119"/>
    <mergeCell ref="A120:D120"/>
    <mergeCell ref="A134:C134"/>
    <mergeCell ref="A150:D150"/>
    <mergeCell ref="B433:C433"/>
    <mergeCell ref="B434:C434"/>
    <mergeCell ref="B435:C435"/>
    <mergeCell ref="B436:C436"/>
    <mergeCell ref="B427:C427"/>
    <mergeCell ref="B428:C428"/>
    <mergeCell ref="B429:C429"/>
    <mergeCell ref="B430:C430"/>
    <mergeCell ref="B431:C431"/>
    <mergeCell ref="B441:C441"/>
    <mergeCell ref="B442:C442"/>
    <mergeCell ref="B443:C443"/>
    <mergeCell ref="B444:C444"/>
    <mergeCell ref="B438:C438"/>
    <mergeCell ref="A160:D160"/>
    <mergeCell ref="A195:C195"/>
    <mergeCell ref="B451:C451"/>
    <mergeCell ref="B452:C452"/>
    <mergeCell ref="B439:C439"/>
    <mergeCell ref="B440:C440"/>
    <mergeCell ref="B437:C437"/>
    <mergeCell ref="B426:C426"/>
    <mergeCell ref="A193:B193"/>
    <mergeCell ref="A202:B202"/>
    <mergeCell ref="A203:B203"/>
    <mergeCell ref="A204:D204"/>
    <mergeCell ref="A205:D205"/>
    <mergeCell ref="A413:D413"/>
    <mergeCell ref="B422:C422"/>
    <mergeCell ref="B423:C423"/>
    <mergeCell ref="B424:C424"/>
    <mergeCell ref="B425:C425"/>
    <mergeCell ref="B432:C432"/>
    <mergeCell ref="B453:C453"/>
    <mergeCell ref="B454:C454"/>
    <mergeCell ref="A455:C455"/>
    <mergeCell ref="B445:C445"/>
    <mergeCell ref="B446:C446"/>
    <mergeCell ref="B447:C447"/>
    <mergeCell ref="B448:C448"/>
    <mergeCell ref="B449:C449"/>
    <mergeCell ref="B450:C450"/>
  </mergeCells>
  <pageMargins left="0.70866141732283472" right="0.70866141732283472" top="0.74803149606299213" bottom="0.74803149606299213" header="0.31496062992125984" footer="0.31496062992125984"/>
  <pageSetup paperSize="9" scale="85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Паспорт ПРОГРАММЫ</vt:lpstr>
      <vt:lpstr>Паспорт ПП</vt:lpstr>
      <vt:lpstr>Результаты</vt:lpstr>
      <vt:lpstr>Обоснование Финансовых ресурсов</vt:lpstr>
      <vt:lpstr>Перечень Мероприятий</vt:lpstr>
      <vt:lpstr>Приложения по Озеленение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2015-03-11T11:24:56Z</dcterms:modified>
</cp:coreProperties>
</file>